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0" windowWidth="25600" windowHeight="16060" tabRatio="500"/>
  </bookViews>
  <sheets>
    <sheet name="Dashboard" sheetId="4" r:id="rId1"/>
    <sheet name="Team A" sheetId="3" r:id="rId2"/>
    <sheet name="Team M" sheetId="5" r:id="rId3"/>
    <sheet name="Team H" sheetId="6" r:id="rId4"/>
    <sheet name="uitleg" sheetId="1" r:id="rId5"/>
    <sheet name="Indienen" sheetId="2" r:id="rId6"/>
    <sheet name="variabelen" sheetId="7" r:id="rId7"/>
    <sheet name="verbeterbord Team M" sheetId="8" r:id="rId8"/>
  </sheets>
  <definedNames>
    <definedName name="_xlnm.Print_Area" localSheetId="0">Dashboard!$A$1:$AE$45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4" l="1"/>
  <c r="E48" i="4"/>
  <c r="E47" i="4"/>
  <c r="E46" i="4"/>
  <c r="E45" i="4"/>
  <c r="D49" i="4"/>
  <c r="D48" i="4"/>
  <c r="D47" i="4"/>
  <c r="D46" i="4"/>
  <c r="D45" i="4"/>
  <c r="C49" i="4"/>
  <c r="C48" i="4"/>
  <c r="C47" i="4"/>
  <c r="C46" i="4"/>
  <c r="C45" i="4"/>
  <c r="B49" i="4"/>
  <c r="B48" i="4"/>
  <c r="B47" i="4"/>
  <c r="B46" i="4"/>
  <c r="B45" i="4"/>
  <c r="J21" i="6"/>
  <c r="J20" i="6"/>
  <c r="J19" i="6"/>
  <c r="J18" i="6"/>
  <c r="J17" i="6"/>
  <c r="K21" i="6"/>
  <c r="K20" i="6"/>
  <c r="K19" i="6"/>
  <c r="K18" i="6"/>
  <c r="K17" i="6"/>
  <c r="J16" i="5"/>
  <c r="J15" i="5"/>
  <c r="J14" i="5"/>
  <c r="J13" i="5"/>
  <c r="J12" i="5"/>
  <c r="K16" i="5"/>
  <c r="K15" i="5"/>
  <c r="K14" i="5"/>
  <c r="K13" i="5"/>
  <c r="K12" i="5"/>
  <c r="J21" i="3"/>
  <c r="J20" i="3"/>
  <c r="J19" i="3"/>
  <c r="J18" i="3"/>
  <c r="J17" i="3"/>
  <c r="K21" i="3"/>
  <c r="K20" i="3"/>
  <c r="K19" i="3"/>
  <c r="K18" i="3"/>
  <c r="K17" i="3"/>
  <c r="E44" i="4"/>
  <c r="D44" i="4"/>
  <c r="C44" i="4"/>
  <c r="A49" i="4"/>
  <c r="A48" i="4"/>
  <c r="A47" i="4"/>
  <c r="A46" i="4"/>
  <c r="A45" i="4"/>
  <c r="V18" i="3"/>
  <c r="U18" i="3"/>
  <c r="C34" i="4"/>
  <c r="V13" i="5"/>
  <c r="U13" i="5"/>
  <c r="D34" i="4"/>
  <c r="V18" i="6"/>
  <c r="U18" i="6"/>
  <c r="E34" i="4"/>
  <c r="B34" i="4"/>
  <c r="V17" i="3"/>
  <c r="U17" i="3"/>
  <c r="C33" i="4"/>
  <c r="V12" i="5"/>
  <c r="U12" i="5"/>
  <c r="D33" i="4"/>
  <c r="V17" i="6"/>
  <c r="U17" i="6"/>
  <c r="E33" i="4"/>
  <c r="B33" i="4"/>
  <c r="V16" i="3"/>
  <c r="U16" i="3"/>
  <c r="C32" i="4"/>
  <c r="V11" i="5"/>
  <c r="U11" i="5"/>
  <c r="D32" i="4"/>
  <c r="V16" i="6"/>
  <c r="U16" i="6"/>
  <c r="E32" i="4"/>
  <c r="B32" i="4"/>
  <c r="E31" i="4"/>
  <c r="D31" i="4"/>
  <c r="C31" i="4"/>
  <c r="A34" i="4"/>
  <c r="A33" i="4"/>
  <c r="A32" i="4"/>
  <c r="S5" i="6"/>
  <c r="S6" i="6"/>
  <c r="S16" i="6"/>
  <c r="E21" i="4"/>
  <c r="S4" i="3"/>
  <c r="S5" i="3"/>
  <c r="S6" i="3"/>
  <c r="S7" i="3"/>
  <c r="S8" i="3"/>
  <c r="S16" i="3"/>
  <c r="C21" i="4"/>
  <c r="S4" i="5"/>
  <c r="S6" i="5"/>
  <c r="S7" i="5"/>
  <c r="S8" i="5"/>
  <c r="S9" i="5"/>
  <c r="S11" i="5"/>
  <c r="D21" i="4"/>
  <c r="B21" i="4"/>
  <c r="R16" i="6"/>
  <c r="E20" i="4"/>
  <c r="R16" i="3"/>
  <c r="C20" i="4"/>
  <c r="R11" i="5"/>
  <c r="D20" i="4"/>
  <c r="B20" i="4"/>
  <c r="Q16" i="6"/>
  <c r="E19" i="4"/>
  <c r="Q16" i="3"/>
  <c r="C19" i="4"/>
  <c r="Q11" i="5"/>
  <c r="D19" i="4"/>
  <c r="B19" i="4"/>
  <c r="E18" i="4"/>
  <c r="D18" i="4"/>
  <c r="C18" i="4"/>
  <c r="D17" i="6"/>
  <c r="E17" i="6"/>
  <c r="E2" i="4"/>
  <c r="D18" i="6"/>
  <c r="E18" i="6"/>
  <c r="E3" i="4"/>
  <c r="D19" i="6"/>
  <c r="E19" i="6"/>
  <c r="E4" i="4"/>
  <c r="D20" i="6"/>
  <c r="E20" i="6"/>
  <c r="E5" i="4"/>
  <c r="D21" i="6"/>
  <c r="E21" i="6"/>
  <c r="E6" i="4"/>
  <c r="D22" i="6"/>
  <c r="E22" i="6"/>
  <c r="E7" i="4"/>
  <c r="D23" i="6"/>
  <c r="E23" i="6"/>
  <c r="E8" i="4"/>
  <c r="E10" i="4"/>
  <c r="D12" i="5"/>
  <c r="E12" i="5"/>
  <c r="D2" i="4"/>
  <c r="D13" i="5"/>
  <c r="E13" i="5"/>
  <c r="D3" i="4"/>
  <c r="D14" i="5"/>
  <c r="E14" i="5"/>
  <c r="D4" i="4"/>
  <c r="D15" i="5"/>
  <c r="E15" i="5"/>
  <c r="D5" i="4"/>
  <c r="D16" i="5"/>
  <c r="E16" i="5"/>
  <c r="D6" i="4"/>
  <c r="D17" i="5"/>
  <c r="E17" i="5"/>
  <c r="D7" i="4"/>
  <c r="D18" i="5"/>
  <c r="E18" i="5"/>
  <c r="D8" i="4"/>
  <c r="D10" i="4"/>
  <c r="D17" i="3"/>
  <c r="E17" i="3"/>
  <c r="C2" i="4"/>
  <c r="D18" i="3"/>
  <c r="E18" i="3"/>
  <c r="C3" i="4"/>
  <c r="D19" i="3"/>
  <c r="E19" i="3"/>
  <c r="C4" i="4"/>
  <c r="D20" i="3"/>
  <c r="E20" i="3"/>
  <c r="C5" i="4"/>
  <c r="D21" i="3"/>
  <c r="E21" i="3"/>
  <c r="C6" i="4"/>
  <c r="D22" i="3"/>
  <c r="E22" i="3"/>
  <c r="C7" i="4"/>
  <c r="D23" i="3"/>
  <c r="E23" i="3"/>
  <c r="C8" i="4"/>
  <c r="C10" i="4"/>
  <c r="B2" i="4"/>
  <c r="B3" i="4"/>
  <c r="B4" i="4"/>
  <c r="B5" i="4"/>
  <c r="B6" i="4"/>
  <c r="B7" i="4"/>
  <c r="B8" i="4"/>
  <c r="B10" i="4"/>
  <c r="E1" i="4"/>
  <c r="D1" i="4"/>
  <c r="C1" i="4"/>
  <c r="A8" i="4"/>
  <c r="A7" i="4"/>
  <c r="A6" i="4"/>
  <c r="A5" i="4"/>
  <c r="A4" i="4"/>
  <c r="A3" i="4"/>
  <c r="A2" i="4"/>
  <c r="S4" i="6"/>
  <c r="S7" i="6"/>
  <c r="S8" i="6"/>
  <c r="S9" i="6"/>
  <c r="S10" i="6"/>
  <c r="S11" i="6"/>
  <c r="S12" i="6"/>
  <c r="S13" i="6"/>
  <c r="S14" i="6"/>
  <c r="S14" i="3"/>
  <c r="S13" i="3"/>
  <c r="S12" i="3"/>
  <c r="S11" i="3"/>
  <c r="S10" i="3"/>
  <c r="S9" i="3"/>
</calcChain>
</file>

<file path=xl/sharedStrings.xml><?xml version="1.0" encoding="utf-8"?>
<sst xmlns="http://schemas.openxmlformats.org/spreadsheetml/2006/main" count="271" uniqueCount="148">
  <si>
    <t>om een verbeter-suggestie in te dien</t>
  </si>
  <si>
    <t>tabblad Team</t>
  </si>
  <si>
    <t>tabblad indienen</t>
  </si>
  <si>
    <t>overzicht van alle vebeteringen van betreffende Team</t>
  </si>
  <si>
    <t>tabblad Dashboard</t>
  </si>
  <si>
    <t>overzicht van alle Teams in samenvatting</t>
  </si>
  <si>
    <t>Mijn verbeter-suggestie</t>
  </si>
  <si>
    <t>Voornaam</t>
  </si>
  <si>
    <t>Achternaam</t>
  </si>
  <si>
    <t>Datum</t>
  </si>
  <si>
    <t>Team</t>
  </si>
  <si>
    <t>Korte omschrivjing van de verbeter-suggestie</t>
  </si>
  <si>
    <t>Wie heb je nodig om deze verbeter-suggestie te realiseren</t>
  </si>
  <si>
    <t>Teamnaam</t>
  </si>
  <si>
    <t>Welk probleem wordt met jouw verbeter-suggestie opgelost</t>
  </si>
  <si>
    <t>Status</t>
  </si>
  <si>
    <t>Nieuw</t>
  </si>
  <si>
    <t>Verrijken</t>
  </si>
  <si>
    <t>Realisatie</t>
  </si>
  <si>
    <t>Afgerond</t>
  </si>
  <si>
    <t>Afgewezen</t>
  </si>
  <si>
    <t>In de wacht</t>
  </si>
  <si>
    <t>Gestopt</t>
  </si>
  <si>
    <t>status</t>
  </si>
  <si>
    <t>startdatum</t>
  </si>
  <si>
    <t>einddatum</t>
  </si>
  <si>
    <t>Probleem</t>
  </si>
  <si>
    <t>Feiten</t>
  </si>
  <si>
    <t>Oplossing</t>
  </si>
  <si>
    <t>Actie(s)</t>
  </si>
  <si>
    <t>Teamleden</t>
  </si>
  <si>
    <t>Kosten</t>
  </si>
  <si>
    <t>Baten</t>
  </si>
  <si>
    <t>Resultaat</t>
  </si>
  <si>
    <t>% gereed</t>
  </si>
  <si>
    <t>eigenaar</t>
  </si>
  <si>
    <t>Proces schets</t>
  </si>
  <si>
    <t>a</t>
  </si>
  <si>
    <t>iemand heeft een verbeter-idee en legt dat vast met behulp van het fromaat in tabblad Indienen</t>
  </si>
  <si>
    <t>indiener</t>
  </si>
  <si>
    <t>b</t>
  </si>
  <si>
    <t>het verbeter-idee heeft de status Nieuw</t>
  </si>
  <si>
    <t>c</t>
  </si>
  <si>
    <t>in het team worden bv wekelijks de verbeter-suggesties besproken en wordt bepaald wat de volgende stap is van elk verbeter-idee</t>
  </si>
  <si>
    <t>d</t>
  </si>
  <si>
    <t>de status Verrijken wil zeggen dat iemand of enkele personen het nieuwe idee kort gaan bespreken en onderzoek hoe waardevol het idee is</t>
  </si>
  <si>
    <t>e</t>
  </si>
  <si>
    <t>indien het verrijkte idee interessant is wordt het opgepakt (status wordt Realisatie) mits er voldoende capaciteit is</t>
  </si>
  <si>
    <t>f</t>
  </si>
  <si>
    <t>nadat het idee fase Realisatie heeft doorlopen wordt het op afgerond gezet</t>
  </si>
  <si>
    <t>g</t>
  </si>
  <si>
    <t>een idee kan Verrijken ook worden Afgewezen</t>
  </si>
  <si>
    <t>h</t>
  </si>
  <si>
    <t>ideeen die in de Realisatie fase zitten kunnen ook gestopt worden of In de Wacht gezet worden</t>
  </si>
  <si>
    <t>i</t>
  </si>
  <si>
    <t>in de fase Realisatie zitten de volgende stappen:</t>
  </si>
  <si>
    <t>1. achterhalen wat de feiten zijn, die feiten geven meer informatie over de omvang van het probleem</t>
  </si>
  <si>
    <t>Kern-oorzaak</t>
  </si>
  <si>
    <t>2. de kern-oorzaak (root-cause) van het probleem wordt bepaald</t>
  </si>
  <si>
    <t>3. de oplossing wordt bedacht en gerealiseerd</t>
  </si>
  <si>
    <t>4. informatie over de (verwachte) kosten en baten wordt bepaald</t>
  </si>
  <si>
    <t xml:space="preserve"> ========</t>
  </si>
  <si>
    <t xml:space="preserve"> =========</t>
  </si>
  <si>
    <t>volgnummer</t>
  </si>
  <si>
    <t>Korte omschrijving van de verbeter-suggestie</t>
  </si>
  <si>
    <t>https://www.coimbee.com/nl/kaizen-aanpak/</t>
  </si>
  <si>
    <t xml:space="preserve">voor meer informatie over deze checklist zie </t>
  </si>
  <si>
    <t>Uiteg over de opzet van deze spreadsheet</t>
  </si>
  <si>
    <t>totaal</t>
  </si>
  <si>
    <t>OK-status</t>
  </si>
  <si>
    <t>Toelichting</t>
  </si>
  <si>
    <t>Ok-status</t>
  </si>
  <si>
    <t>groen</t>
  </si>
  <si>
    <t>oranje</t>
  </si>
  <si>
    <t>rood</t>
  </si>
  <si>
    <t>loopt goed</t>
  </si>
  <si>
    <t>gevaar dreigt dat het niet goed gaat</t>
  </si>
  <si>
    <t>gaat niet goed</t>
  </si>
  <si>
    <t>Per status</t>
  </si>
  <si>
    <t>Financieel</t>
  </si>
  <si>
    <t>Er moeten productiviteit-normen komen</t>
  </si>
  <si>
    <t>De planning op papier en leren en bijstellen normen</t>
  </si>
  <si>
    <t>Aanvoer dozen eenvoudiger</t>
  </si>
  <si>
    <t>Bijpak Fairtrasa zorgt voor oponthoud</t>
  </si>
  <si>
    <t>Nu sturen we op marge maar daarmee zijn we afhankelijk van  wat Verkoop afspreekt. We hebben eigen normen nodig waarop we kunnen sturen en planning</t>
  </si>
  <si>
    <t>geen normen, geen sturing</t>
  </si>
  <si>
    <t>er ligt niets vast</t>
  </si>
  <si>
    <t>nooit op gestuurd</t>
  </si>
  <si>
    <t>ik denk dat we 3 man besparen als we beter kunnen plannen</t>
  </si>
  <si>
    <t>geen inzicht, geen lering</t>
  </si>
  <si>
    <t>resultaat zit in de vorige verbetering</t>
  </si>
  <si>
    <t>productiviteit lager dan Looijen</t>
  </si>
  <si>
    <t>Looijen doet het sneller</t>
  </si>
  <si>
    <t>aanvoerband dozen (conveyor)</t>
  </si>
  <si>
    <t>1. maken en plaatsen conveyor (gereed)</t>
  </si>
  <si>
    <t>opdracht die normaliter 80 uur duurt, gaat met conveyor in 60 uur (dus 25% besparing)</t>
  </si>
  <si>
    <t>Te weinig input om output als kwaliteit minder is dan bedacht</t>
  </si>
  <si>
    <t>te weinig input betekent dat bijgepakt moet worden, echter hiervoor moetAM/klant benaderd worden, duurt langdus opdracht wordt stilgelegd en daarna weer gestart (en daarvoor extra schoonmaken)</t>
  </si>
  <si>
    <t>Sorma storingen</t>
  </si>
  <si>
    <t>kosten</t>
  </si>
  <si>
    <t>baten</t>
  </si>
  <si>
    <t>Belangrijkste doel</t>
  </si>
  <si>
    <t>productiviteit verbeteren</t>
  </si>
  <si>
    <t>terug naar normale werktijden per week en zorgen  dat administratie bij is</t>
  </si>
  <si>
    <t>soort verbetering</t>
  </si>
  <si>
    <t>Soort verbetering</t>
  </si>
  <si>
    <t>veiligheid</t>
  </si>
  <si>
    <t>kwaliteit</t>
  </si>
  <si>
    <t>doorlooptijd</t>
  </si>
  <si>
    <t>moraal</t>
  </si>
  <si>
    <t xml:space="preserve">adminsitratie achterstand </t>
  </si>
  <si>
    <t>kosten / productiviteit</t>
  </si>
  <si>
    <t>machine beschikbaarheid (OEE) alle 4 de machines</t>
  </si>
  <si>
    <t>planning / bezetting</t>
  </si>
  <si>
    <t>Soort verberingen</t>
  </si>
  <si>
    <t xml:space="preserve">In de wacht </t>
  </si>
  <si>
    <t>Taakverdeling verbeteren</t>
  </si>
  <si>
    <t>Geen inzicht; geen registratie</t>
  </si>
  <si>
    <t>Team A</t>
  </si>
  <si>
    <t>Team M</t>
  </si>
  <si>
    <t>Team H</t>
  </si>
  <si>
    <t>XYZ</t>
  </si>
  <si>
    <t>ABC en DEF en IT</t>
  </si>
  <si>
    <t>ABC en TD</t>
  </si>
  <si>
    <t>AM, ABC, DEF</t>
  </si>
  <si>
    <t>Lev, ABC en GHI</t>
  </si>
  <si>
    <t>Aantal keer dat lev op de vloer is lijkt aan te geven dat er vaak storingen zijn. We weten het aantal storingen niet omdat we het niet registeren</t>
  </si>
  <si>
    <t>Productiviteit proces 2a,2B moet omhoog (L is de norm)</t>
  </si>
  <si>
    <t>De planning (en de hoeveel inhuur) wordt bepaald door A en staat niet op papier en is dus niet overdraagbaar en communiceerbaar. Als op papier kunnen we er over praten en kijken waar de planning beter kan</t>
  </si>
  <si>
    <t>W</t>
  </si>
  <si>
    <t>A</t>
  </si>
  <si>
    <t>P</t>
  </si>
  <si>
    <t>O</t>
  </si>
  <si>
    <t>meting dat dit in 30% van deo pdrachten van KlantABC gebeurt</t>
  </si>
  <si>
    <t>KlantABC levert te weinig aan cq schat de kwaliteit te hoog in</t>
  </si>
  <si>
    <t>1. eerst M en toetsen of model klopt (af)
2. dan de overige producten (loopt)</t>
  </si>
  <si>
    <t>P, A</t>
  </si>
  <si>
    <t>A, J, L</t>
  </si>
  <si>
    <t>O,P,W</t>
  </si>
  <si>
    <t>1. met A en P een eerste opzet maken (loopt)</t>
  </si>
  <si>
    <t>opstellen en uitproberen en fine-tunen en daarna IT in SysteemXYX</t>
  </si>
  <si>
    <t>opstellen en uitproberen en fine-tunen en daarna IT inSysteemXYZ</t>
  </si>
  <si>
    <t>KlantABC aanmoedigen meer aan te leveren (L) en bij ompakken veel eerder signaleren dat er te weinig input is (J/A)</t>
  </si>
  <si>
    <t>Leveranciere moet regisiratie doen; wij evt. ook als Sorma het niet doet</t>
  </si>
  <si>
    <t>1. gesprek Leverancier (gedaan)
2. gegevens Leverancier afwachten</t>
  </si>
  <si>
    <t>Leverancier heeft die gegevens niet?</t>
  </si>
  <si>
    <t>Taken van M bij M en R beleggen</t>
  </si>
  <si>
    <t>Excel voorraad klantDEF minder tijdrovend voor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</si>
</sst>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/>
    <xf numFmtId="0" fontId="2" fillId="2" borderId="0" xfId="0" applyFont="1" applyFill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vertical="top"/>
    </xf>
    <xf numFmtId="9" fontId="0" fillId="0" borderId="1" xfId="0" applyNumberFormat="1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164" fontId="0" fillId="0" borderId="0" xfId="1" applyNumberFormat="1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22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4" borderId="0" xfId="0" applyFill="1"/>
    <xf numFmtId="0" fontId="2" fillId="4" borderId="0" xfId="0" applyFont="1" applyFill="1"/>
    <xf numFmtId="164" fontId="2" fillId="4" borderId="0" xfId="1" applyNumberFormat="1" applyFont="1" applyFill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top"/>
    </xf>
    <xf numFmtId="0" fontId="0" fillId="4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/>
  </cellXfs>
  <cellStyles count="85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4" builtinId="9" hidden="1"/>
    <cellStyle name="Gevolgde hyperlink" xfId="25" builtinId="9" hidden="1"/>
    <cellStyle name="Gevolgde hyperlink" xfId="26" builtinId="9" hidden="1"/>
    <cellStyle name="Gevolgde hyperlink" xfId="27" builtinId="9" hidden="1"/>
    <cellStyle name="Gevolgde hyperlink" xfId="28" builtinId="9" hidden="1"/>
    <cellStyle name="Gevolgde hyperlink" xfId="29" builtinId="9" hidden="1"/>
    <cellStyle name="Gevolgde hyperlink" xfId="30" builtinId="9" hidden="1"/>
    <cellStyle name="Gevolgde hyperlink" xfId="31" builtinId="9" hidden="1"/>
    <cellStyle name="Gevolgde hyperlink" xfId="32" builtinId="9" hidden="1"/>
    <cellStyle name="Gevolgde hyperlink" xfId="33" builtinId="9" hidden="1"/>
    <cellStyle name="Gevolgde hyperlink" xfId="34" builtinId="9" hidden="1"/>
    <cellStyle name="Gevolgde hyperlink" xfId="35" builtinId="9" hidden="1"/>
    <cellStyle name="Gevolgde hyperlink" xfId="36" builtinId="9" hidden="1"/>
    <cellStyle name="Gevolgde hyperlink" xfId="37" builtinId="9" hidden="1"/>
    <cellStyle name="Gevolgde hyperlink" xfId="38" builtinId="9" hidden="1"/>
    <cellStyle name="Gevolgde hyperlink" xfId="39" builtinId="9" hidden="1"/>
    <cellStyle name="Gevolgde hyperlink" xfId="40" builtinId="9" hidden="1"/>
    <cellStyle name="Gevolgde hyperlink" xfId="41" builtinId="9" hidden="1"/>
    <cellStyle name="Gevolgde hyperlink" xfId="42" builtinId="9" hidden="1"/>
    <cellStyle name="Gevolgde hyperlink" xfId="43" builtinId="9" hidden="1"/>
    <cellStyle name="Gevolgde hyperlink" xfId="44" builtinId="9" hidden="1"/>
    <cellStyle name="Gevolgde hyperlink" xfId="45" builtinId="9" hidden="1"/>
    <cellStyle name="Gevolgde hyperlink" xfId="46" builtinId="9" hidden="1"/>
    <cellStyle name="Gevolgde hyperlink" xfId="47" builtinId="9" hidden="1"/>
    <cellStyle name="Gevolgde hyperlink" xfId="48" builtinId="9" hidden="1"/>
    <cellStyle name="Gevolgde hyperlink" xfId="49" builtinId="9" hidden="1"/>
    <cellStyle name="Gevolgde hyperlink" xfId="50" builtinId="9" hidden="1"/>
    <cellStyle name="Gevolgde hyperlink" xfId="51" builtinId="9" hidden="1"/>
    <cellStyle name="Gevolgde hyperlink" xfId="52" builtinId="9" hidden="1"/>
    <cellStyle name="Gevolgde hyperlink" xfId="53" builtinId="9" hidden="1"/>
    <cellStyle name="Gevolgde hyperlink" xfId="54" builtinId="9" hidden="1"/>
    <cellStyle name="Gevolgde hyperlink" xfId="55" builtinId="9" hidden="1"/>
    <cellStyle name="Gevolgde hyperlink" xfId="56" builtinId="9" hidden="1"/>
    <cellStyle name="Gevolgde hyperlink" xfId="57" builtinId="9" hidden="1"/>
    <cellStyle name="Gevolgde hyperlink" xfId="58" builtinId="9" hidden="1"/>
    <cellStyle name="Gevolgde hyperlink" xfId="59" builtinId="9" hidden="1"/>
    <cellStyle name="Gevolgde hyperlink" xfId="60" builtinId="9" hidden="1"/>
    <cellStyle name="Gevolgde hyperlink" xfId="61" builtinId="9" hidden="1"/>
    <cellStyle name="Gevolgde hyperlink" xfId="62" builtinId="9" hidden="1"/>
    <cellStyle name="Gevolgde hyperlink" xfId="63" builtinId="9" hidden="1"/>
    <cellStyle name="Gevolgde hyperlink" xfId="64" builtinId="9" hidden="1"/>
    <cellStyle name="Gevolgde hyperlink" xfId="65" builtinId="9" hidden="1"/>
    <cellStyle name="Gevolgde hyperlink" xfId="66" builtinId="9" hidden="1"/>
    <cellStyle name="Gevolgde hyperlink" xfId="67" builtinId="9" hidden="1"/>
    <cellStyle name="Gevolgde hyperlink" xfId="68" builtinId="9" hidden="1"/>
    <cellStyle name="Gevolgde hyperlink" xfId="69" builtinId="9" hidden="1"/>
    <cellStyle name="Gevolgde hyperlink" xfId="70" builtinId="9" hidden="1"/>
    <cellStyle name="Gevolgde hyperlink" xfId="71" builtinId="9" hidden="1"/>
    <cellStyle name="Gevolgde hyperlink" xfId="72" builtinId="9" hidden="1"/>
    <cellStyle name="Gevolgde hyperlink" xfId="73" builtinId="9" hidden="1"/>
    <cellStyle name="Gevolgde hyperlink" xfId="74" builtinId="9" hidden="1"/>
    <cellStyle name="Gevolgde hyperlink" xfId="75" builtinId="9" hidden="1"/>
    <cellStyle name="Gevolgde hyperlink" xfId="76" builtinId="9" hidden="1"/>
    <cellStyle name="Gevolgde hyperlink" xfId="77" builtinId="9" hidden="1"/>
    <cellStyle name="Gevolgde hyperlink" xfId="78" builtinId="9" hidden="1"/>
    <cellStyle name="Gevolgde hyperlink" xfId="79" builtinId="9" hidden="1"/>
    <cellStyle name="Gevolgde hyperlink" xfId="80" builtinId="9" hidden="1"/>
    <cellStyle name="Gevolgde hyperlink" xfId="81" builtinId="9" hidden="1"/>
    <cellStyle name="Gevolgde hyperlink" xfId="82" builtinId="9" hidden="1"/>
    <cellStyle name="Gevolgde hyperlink" xfId="83" builtinId="9" hidden="1"/>
    <cellStyle name="Gevolgde hyperlink" xfId="8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/>
    <cellStyle name="Komma" xfId="1" builtinId="3"/>
    <cellStyle name="Normaal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Totaal aantal verbeteringen per status</c:v>
          </c:tx>
          <c:invertIfNegative val="0"/>
          <c:cat>
            <c:strRef>
              <c:f>Dashboard!$A$2:$A$8</c:f>
              <c:strCache>
                <c:ptCount val="7"/>
                <c:pt idx="0">
                  <c:v>Nieuw</c:v>
                </c:pt>
                <c:pt idx="1">
                  <c:v>Verrijken</c:v>
                </c:pt>
                <c:pt idx="2">
                  <c:v>Realisatie</c:v>
                </c:pt>
                <c:pt idx="3">
                  <c:v>Afgerond</c:v>
                </c:pt>
                <c:pt idx="4">
                  <c:v>Afgewezen</c:v>
                </c:pt>
                <c:pt idx="5">
                  <c:v>In de wacht</c:v>
                </c:pt>
                <c:pt idx="6">
                  <c:v>Gestopt</c:v>
                </c:pt>
              </c:strCache>
            </c:strRef>
          </c:cat>
          <c:val>
            <c:numRef>
              <c:f>Dashboard!$B$2:$B$8</c:f>
              <c:numCache>
                <c:formatCode>General</c:formatCode>
                <c:ptCount val="7"/>
                <c:pt idx="0">
                  <c:v>2.0</c:v>
                </c:pt>
                <c:pt idx="1">
                  <c:v>1.0</c:v>
                </c:pt>
                <c:pt idx="2">
                  <c:v>6.0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235208"/>
        <c:axId val="-2113531576"/>
      </c:barChart>
      <c:catAx>
        <c:axId val="-21352352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3531576"/>
        <c:crosses val="autoZero"/>
        <c:auto val="1"/>
        <c:lblAlgn val="ctr"/>
        <c:lblOffset val="100"/>
        <c:noMultiLvlLbl val="0"/>
      </c:catAx>
      <c:valAx>
        <c:axId val="-2113531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235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Financiele resultaten per team</c:v>
          </c:tx>
          <c:invertIfNegative val="0"/>
          <c:cat>
            <c:strRef>
              <c:f>Dashboard!$C$18:$E$18</c:f>
              <c:strCache>
                <c:ptCount val="3"/>
                <c:pt idx="0">
                  <c:v>Team A</c:v>
                </c:pt>
                <c:pt idx="1">
                  <c:v>Team M</c:v>
                </c:pt>
                <c:pt idx="2">
                  <c:v>Team H</c:v>
                </c:pt>
              </c:strCache>
            </c:strRef>
          </c:cat>
          <c:val>
            <c:numRef>
              <c:f>Dashboard!$C$21:$E$21</c:f>
              <c:numCache>
                <c:formatCode>_(* #,##0_);_(* \(#,##0\);_(* "-"??_);_(@_)</c:formatCode>
                <c:ptCount val="3"/>
                <c:pt idx="0">
                  <c:v>55000.0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385496"/>
        <c:axId val="-2134960600"/>
      </c:barChart>
      <c:catAx>
        <c:axId val="-213538549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4960600"/>
        <c:crosses val="autoZero"/>
        <c:auto val="1"/>
        <c:lblAlgn val="ctr"/>
        <c:lblOffset val="100"/>
        <c:noMultiLvlLbl val="0"/>
      </c:catAx>
      <c:valAx>
        <c:axId val="-21349606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-2135385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Overzicht OK-status per team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Dashboard!$C$31:$E$31</c:f>
              <c:strCache>
                <c:ptCount val="3"/>
                <c:pt idx="0">
                  <c:v>Team A</c:v>
                </c:pt>
                <c:pt idx="1">
                  <c:v>Team M</c:v>
                </c:pt>
                <c:pt idx="2">
                  <c:v>Team H</c:v>
                </c:pt>
              </c:strCache>
            </c:strRef>
          </c:cat>
          <c:val>
            <c:numRef>
              <c:f>Dashboard!$C$32:$E$32</c:f>
              <c:numCache>
                <c:formatCode>General</c:formatCode>
                <c:ptCount val="3"/>
                <c:pt idx="0">
                  <c:v>4.0</c:v>
                </c:pt>
                <c:pt idx="1">
                  <c:v>4.0</c:v>
                </c:pt>
                <c:pt idx="2">
                  <c:v>0.0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Dashboard!$C$31:$E$31</c:f>
              <c:strCache>
                <c:ptCount val="3"/>
                <c:pt idx="0">
                  <c:v>Team A</c:v>
                </c:pt>
                <c:pt idx="1">
                  <c:v>Team M</c:v>
                </c:pt>
                <c:pt idx="2">
                  <c:v>Team H</c:v>
                </c:pt>
              </c:strCache>
            </c:strRef>
          </c:cat>
          <c:val>
            <c:numRef>
              <c:f>Dashboard!$C$33:$E$33</c:f>
              <c:numCache>
                <c:formatCode>General</c:formatCode>
                <c:ptCount val="3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ser>
          <c:idx val="2"/>
          <c:order val="2"/>
          <c:tx>
            <c:v>Per OK-status</c:v>
          </c:tx>
          <c:invertIfNegative val="0"/>
          <c:cat>
            <c:strRef>
              <c:f>Dashboard!$C$31:$E$31</c:f>
              <c:strCache>
                <c:ptCount val="3"/>
                <c:pt idx="0">
                  <c:v>Team A</c:v>
                </c:pt>
                <c:pt idx="1">
                  <c:v>Team M</c:v>
                </c:pt>
                <c:pt idx="2">
                  <c:v>Team H</c:v>
                </c:pt>
              </c:strCache>
            </c:strRef>
          </c:cat>
          <c:val>
            <c:numRef>
              <c:f>Dashboard!$C$34:$E$34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1406056"/>
        <c:axId val="-2132575672"/>
      </c:barChart>
      <c:catAx>
        <c:axId val="-214140605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2575672"/>
        <c:crosses val="autoZero"/>
        <c:auto val="1"/>
        <c:lblAlgn val="ctr"/>
        <c:lblOffset val="100"/>
        <c:noMultiLvlLbl val="0"/>
      </c:catAx>
      <c:valAx>
        <c:axId val="-2132575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1406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Dashboard!$C$1</c:f>
              <c:strCache>
                <c:ptCount val="1"/>
                <c:pt idx="0">
                  <c:v>Team A</c:v>
                </c:pt>
              </c:strCache>
            </c:strRef>
          </c:tx>
          <c:invertIfNegative val="0"/>
          <c:cat>
            <c:strRef>
              <c:f>Dashboard!$A$2:$A$8</c:f>
              <c:strCache>
                <c:ptCount val="7"/>
                <c:pt idx="0">
                  <c:v>Nieuw</c:v>
                </c:pt>
                <c:pt idx="1">
                  <c:v>Verrijken</c:v>
                </c:pt>
                <c:pt idx="2">
                  <c:v>Realisatie</c:v>
                </c:pt>
                <c:pt idx="3">
                  <c:v>Afgerond</c:v>
                </c:pt>
                <c:pt idx="4">
                  <c:v>Afgewezen</c:v>
                </c:pt>
                <c:pt idx="5">
                  <c:v>In de wacht</c:v>
                </c:pt>
                <c:pt idx="6">
                  <c:v>Gestopt</c:v>
                </c:pt>
              </c:strCache>
            </c:strRef>
          </c:cat>
          <c:val>
            <c:numRef>
              <c:f>Dashboard!$C$2:$C$8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3.0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4406136"/>
        <c:axId val="2139490776"/>
      </c:barChart>
      <c:catAx>
        <c:axId val="-2144406136"/>
        <c:scaling>
          <c:orientation val="minMax"/>
        </c:scaling>
        <c:delete val="0"/>
        <c:axPos val="b"/>
        <c:majorTickMark val="out"/>
        <c:minorTickMark val="none"/>
        <c:tickLblPos val="nextTo"/>
        <c:crossAx val="2139490776"/>
        <c:crosses val="autoZero"/>
        <c:auto val="1"/>
        <c:lblAlgn val="ctr"/>
        <c:lblOffset val="100"/>
        <c:noMultiLvlLbl val="0"/>
      </c:catAx>
      <c:valAx>
        <c:axId val="2139490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4406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Dashboard!$D$1</c:f>
              <c:strCache>
                <c:ptCount val="1"/>
                <c:pt idx="0">
                  <c:v>Team M</c:v>
                </c:pt>
              </c:strCache>
            </c:strRef>
          </c:tx>
          <c:invertIfNegative val="0"/>
          <c:cat>
            <c:strRef>
              <c:f>Dashboard!$A$2:$A$8</c:f>
              <c:strCache>
                <c:ptCount val="7"/>
                <c:pt idx="0">
                  <c:v>Nieuw</c:v>
                </c:pt>
                <c:pt idx="1">
                  <c:v>Verrijken</c:v>
                </c:pt>
                <c:pt idx="2">
                  <c:v>Realisatie</c:v>
                </c:pt>
                <c:pt idx="3">
                  <c:v>Afgerond</c:v>
                </c:pt>
                <c:pt idx="4">
                  <c:v>Afgewezen</c:v>
                </c:pt>
                <c:pt idx="5">
                  <c:v>In de wacht</c:v>
                </c:pt>
                <c:pt idx="6">
                  <c:v>Gestopt</c:v>
                </c:pt>
              </c:strCache>
            </c:strRef>
          </c:cat>
          <c:val>
            <c:numRef>
              <c:f>Dashboard!$D$2:$D$8</c:f>
              <c:numCache>
                <c:formatCode>General</c:formatCode>
                <c:ptCount val="7"/>
                <c:pt idx="0">
                  <c:v>1.0</c:v>
                </c:pt>
                <c:pt idx="1">
                  <c:v>1.0</c:v>
                </c:pt>
                <c:pt idx="2">
                  <c:v>2.0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058728"/>
        <c:axId val="-2139055816"/>
      </c:barChart>
      <c:catAx>
        <c:axId val="-213905872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9055816"/>
        <c:crosses val="autoZero"/>
        <c:auto val="1"/>
        <c:lblAlgn val="ctr"/>
        <c:lblOffset val="100"/>
        <c:noMultiLvlLbl val="0"/>
      </c:catAx>
      <c:valAx>
        <c:axId val="-2139055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9058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Dashboard!$E$1</c:f>
              <c:strCache>
                <c:ptCount val="1"/>
                <c:pt idx="0">
                  <c:v>Team H</c:v>
                </c:pt>
              </c:strCache>
            </c:strRef>
          </c:tx>
          <c:invertIfNegative val="0"/>
          <c:cat>
            <c:strRef>
              <c:f>Dashboard!$A$2:$A$8</c:f>
              <c:strCache>
                <c:ptCount val="7"/>
                <c:pt idx="0">
                  <c:v>Nieuw</c:v>
                </c:pt>
                <c:pt idx="1">
                  <c:v>Verrijken</c:v>
                </c:pt>
                <c:pt idx="2">
                  <c:v>Realisatie</c:v>
                </c:pt>
                <c:pt idx="3">
                  <c:v>Afgerond</c:v>
                </c:pt>
                <c:pt idx="4">
                  <c:v>Afgewezen</c:v>
                </c:pt>
                <c:pt idx="5">
                  <c:v>In de wacht</c:v>
                </c:pt>
                <c:pt idx="6">
                  <c:v>Gestopt</c:v>
                </c:pt>
              </c:strCache>
            </c:strRef>
          </c:cat>
          <c:val>
            <c:numRef>
              <c:f>Dashboard!$E$2:$E$8</c:f>
              <c:numCache>
                <c:formatCode>General</c:formatCode>
                <c:ptCount val="7"/>
                <c:pt idx="0">
                  <c:v>1.0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513864"/>
        <c:axId val="-2139018776"/>
      </c:barChart>
      <c:catAx>
        <c:axId val="-213351386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9018776"/>
        <c:crosses val="autoZero"/>
        <c:auto val="1"/>
        <c:lblAlgn val="ctr"/>
        <c:lblOffset val="100"/>
        <c:noMultiLvlLbl val="0"/>
      </c:catAx>
      <c:valAx>
        <c:axId val="-2139018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3513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Dashboard!$C$44</c:f>
              <c:strCache>
                <c:ptCount val="1"/>
                <c:pt idx="0">
                  <c:v>Team A</c:v>
                </c:pt>
              </c:strCache>
            </c:strRef>
          </c:tx>
          <c:invertIfNegative val="0"/>
          <c:cat>
            <c:strRef>
              <c:f>Dashboard!$A$45:$A$49</c:f>
              <c:strCache>
                <c:ptCount val="5"/>
                <c:pt idx="0">
                  <c:v>veiligheid</c:v>
                </c:pt>
                <c:pt idx="1">
                  <c:v>kwaliteit</c:v>
                </c:pt>
                <c:pt idx="2">
                  <c:v>doorlooptijd</c:v>
                </c:pt>
                <c:pt idx="3">
                  <c:v>kosten</c:v>
                </c:pt>
                <c:pt idx="4">
                  <c:v>moraal</c:v>
                </c:pt>
              </c:strCache>
            </c:strRef>
          </c:cat>
          <c:val>
            <c:numRef>
              <c:f>Dashboard!$C$45:$C$49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5.0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Dashboard!$D$44</c:f>
              <c:strCache>
                <c:ptCount val="1"/>
                <c:pt idx="0">
                  <c:v>Team M</c:v>
                </c:pt>
              </c:strCache>
            </c:strRef>
          </c:tx>
          <c:invertIfNegative val="0"/>
          <c:cat>
            <c:strRef>
              <c:f>Dashboard!$A$45:$A$49</c:f>
              <c:strCache>
                <c:ptCount val="5"/>
                <c:pt idx="0">
                  <c:v>veiligheid</c:v>
                </c:pt>
                <c:pt idx="1">
                  <c:v>kwaliteit</c:v>
                </c:pt>
                <c:pt idx="2">
                  <c:v>doorlooptijd</c:v>
                </c:pt>
                <c:pt idx="3">
                  <c:v>kosten</c:v>
                </c:pt>
                <c:pt idx="4">
                  <c:v>moraal</c:v>
                </c:pt>
              </c:strCache>
            </c:strRef>
          </c:cat>
          <c:val>
            <c:numRef>
              <c:f>Dashboard!$D$45:$D$49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3.0</c:v>
                </c:pt>
              </c:numCache>
            </c:numRef>
          </c:val>
        </c:ser>
        <c:ser>
          <c:idx val="2"/>
          <c:order val="2"/>
          <c:tx>
            <c:strRef>
              <c:f>Dashboard!$E$44</c:f>
              <c:strCache>
                <c:ptCount val="1"/>
                <c:pt idx="0">
                  <c:v>Team H</c:v>
                </c:pt>
              </c:strCache>
            </c:strRef>
          </c:tx>
          <c:invertIfNegative val="0"/>
          <c:cat>
            <c:strRef>
              <c:f>Dashboard!$A$45:$A$49</c:f>
              <c:strCache>
                <c:ptCount val="5"/>
                <c:pt idx="0">
                  <c:v>veiligheid</c:v>
                </c:pt>
                <c:pt idx="1">
                  <c:v>kwaliteit</c:v>
                </c:pt>
                <c:pt idx="2">
                  <c:v>doorlooptijd</c:v>
                </c:pt>
                <c:pt idx="3">
                  <c:v>kosten</c:v>
                </c:pt>
                <c:pt idx="4">
                  <c:v>moraal</c:v>
                </c:pt>
              </c:strCache>
            </c:strRef>
          </c:cat>
          <c:val>
            <c:numRef>
              <c:f>Dashboard!$E$45:$E$49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069320"/>
        <c:axId val="-2139070216"/>
      </c:barChart>
      <c:catAx>
        <c:axId val="-21390693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9070216"/>
        <c:crosses val="autoZero"/>
        <c:auto val="1"/>
        <c:lblAlgn val="ctr"/>
        <c:lblOffset val="100"/>
        <c:noMultiLvlLbl val="0"/>
      </c:catAx>
      <c:valAx>
        <c:axId val="-2139070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9069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330200</xdr:colOff>
      <xdr:row>11</xdr:row>
      <xdr:rowOff>114300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13</xdr:row>
      <xdr:rowOff>38100</xdr:rowOff>
    </xdr:from>
    <xdr:to>
      <xdr:col>12</xdr:col>
      <xdr:colOff>368300</xdr:colOff>
      <xdr:row>27</xdr:row>
      <xdr:rowOff>114300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28</xdr:row>
      <xdr:rowOff>67733</xdr:rowOff>
    </xdr:from>
    <xdr:to>
      <xdr:col>12</xdr:col>
      <xdr:colOff>368300</xdr:colOff>
      <xdr:row>41</xdr:row>
      <xdr:rowOff>101600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457200</xdr:colOff>
      <xdr:row>0</xdr:row>
      <xdr:rowOff>0</xdr:rowOff>
    </xdr:from>
    <xdr:to>
      <xdr:col>18</xdr:col>
      <xdr:colOff>393700</xdr:colOff>
      <xdr:row>11</xdr:row>
      <xdr:rowOff>88900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635000</xdr:colOff>
      <xdr:row>0</xdr:row>
      <xdr:rowOff>0</xdr:rowOff>
    </xdr:from>
    <xdr:to>
      <xdr:col>24</xdr:col>
      <xdr:colOff>469900</xdr:colOff>
      <xdr:row>11</xdr:row>
      <xdr:rowOff>25400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609600</xdr:colOff>
      <xdr:row>0</xdr:row>
      <xdr:rowOff>0</xdr:rowOff>
    </xdr:from>
    <xdr:to>
      <xdr:col>30</xdr:col>
      <xdr:colOff>393700</xdr:colOff>
      <xdr:row>11</xdr:row>
      <xdr:rowOff>38100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16933</xdr:colOff>
      <xdr:row>43</xdr:row>
      <xdr:rowOff>50799</xdr:rowOff>
    </xdr:from>
    <xdr:to>
      <xdr:col>11</xdr:col>
      <xdr:colOff>440266</xdr:colOff>
      <xdr:row>58</xdr:row>
      <xdr:rowOff>-1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9</xdr:col>
      <xdr:colOff>165100</xdr:colOff>
      <xdr:row>66</xdr:row>
      <xdr:rowOff>25400</xdr:rowOff>
    </xdr:to>
    <xdr:pic>
      <xdr:nvPicPr>
        <xdr:cNvPr id="4" name="Afbeelding 3" descr="Schermafbeelding 2019-11-15 om 08.26.4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43500"/>
          <a:ext cx="8089900" cy="7645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58420</xdr:colOff>
      <xdr:row>4</xdr:row>
      <xdr:rowOff>7620</xdr:rowOff>
    </xdr:from>
    <xdr:to>
      <xdr:col>1</xdr:col>
      <xdr:colOff>1790700</xdr:colOff>
      <xdr:row>8</xdr:row>
      <xdr:rowOff>68580</xdr:rowOff>
    </xdr:to>
    <xdr:sp macro="" textlink="">
      <xdr:nvSpPr>
        <xdr:cNvPr id="2" name="Rond hoek zelfde zijde rechthoek 1"/>
        <xdr:cNvSpPr/>
      </xdr:nvSpPr>
      <xdr:spPr>
        <a:xfrm>
          <a:off x="1925320" y="769620"/>
          <a:ext cx="1732280" cy="822960"/>
        </a:xfrm>
        <a:prstGeom prst="round2Same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r>
            <a:rPr lang="nl-NL"/>
            <a:t>Excel voorraad Cobana minder tijdrovend</a:t>
          </a:r>
        </a:p>
        <a:p>
          <a:r>
            <a:rPr lang="nl-NL"/>
            <a:t>Eigenaar</a:t>
          </a:r>
        </a:p>
        <a:p>
          <a:r>
            <a:rPr lang="nl-NL"/>
            <a:t>Einddatum</a:t>
          </a:r>
        </a:p>
        <a:p>
          <a:endParaRPr lang="nl-NL"/>
        </a:p>
      </xdr:txBody>
    </xdr:sp>
    <xdr:clientData/>
  </xdr:twoCellAnchor>
  <xdr:twoCellAnchor>
    <xdr:from>
      <xdr:col>2</xdr:col>
      <xdr:colOff>71120</xdr:colOff>
      <xdr:row>4</xdr:row>
      <xdr:rowOff>33020</xdr:rowOff>
    </xdr:from>
    <xdr:to>
      <xdr:col>2</xdr:col>
      <xdr:colOff>1803400</xdr:colOff>
      <xdr:row>8</xdr:row>
      <xdr:rowOff>93980</xdr:rowOff>
    </xdr:to>
    <xdr:sp macro="" textlink="">
      <xdr:nvSpPr>
        <xdr:cNvPr id="3" name="Rond hoek zelfde zijde rechthoek 2"/>
        <xdr:cNvSpPr/>
      </xdr:nvSpPr>
      <xdr:spPr>
        <a:xfrm>
          <a:off x="3804920" y="795020"/>
          <a:ext cx="1732280" cy="822960"/>
        </a:xfrm>
        <a:prstGeom prst="round2Same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r>
            <a:rPr lang="nl-NL"/>
            <a:t>Taakverdeling verbeteren</a:t>
          </a:r>
        </a:p>
        <a:p>
          <a:r>
            <a:rPr lang="nl-NL"/>
            <a:t>Trekker: Paul/Willem</a:t>
          </a:r>
        </a:p>
        <a:p>
          <a:r>
            <a:rPr lang="nl-NL"/>
            <a:t>Einddatum: ??</a:t>
          </a:r>
        </a:p>
        <a:p>
          <a:endParaRPr lang="nl-NL"/>
        </a:p>
      </xdr:txBody>
    </xdr:sp>
    <xdr:clientData/>
  </xdr:twoCellAnchor>
  <xdr:twoCellAnchor>
    <xdr:from>
      <xdr:col>0</xdr:col>
      <xdr:colOff>58420</xdr:colOff>
      <xdr:row>4</xdr:row>
      <xdr:rowOff>20320</xdr:rowOff>
    </xdr:from>
    <xdr:to>
      <xdr:col>0</xdr:col>
      <xdr:colOff>1790700</xdr:colOff>
      <xdr:row>8</xdr:row>
      <xdr:rowOff>81280</xdr:rowOff>
    </xdr:to>
    <xdr:sp macro="" textlink="">
      <xdr:nvSpPr>
        <xdr:cNvPr id="4" name="Rond hoek zelfde zijde rechthoek 3"/>
        <xdr:cNvSpPr/>
      </xdr:nvSpPr>
      <xdr:spPr>
        <a:xfrm>
          <a:off x="58420" y="782320"/>
          <a:ext cx="1732280" cy="822960"/>
        </a:xfrm>
        <a:prstGeom prst="round2Same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r>
            <a:rPr lang="nl-NL"/>
            <a:t>Adminsitratie achterstand Eigenaar</a:t>
          </a:r>
        </a:p>
        <a:p>
          <a:r>
            <a:rPr lang="nl-NL"/>
            <a:t>Einddatum</a:t>
          </a:r>
        </a:p>
        <a:p>
          <a:endParaRPr lang="nl-NL"/>
        </a:p>
      </xdr:txBody>
    </xdr:sp>
    <xdr:clientData/>
  </xdr:twoCellAnchor>
  <xdr:twoCellAnchor>
    <xdr:from>
      <xdr:col>2</xdr:col>
      <xdr:colOff>71120</xdr:colOff>
      <xdr:row>9</xdr:row>
      <xdr:rowOff>96520</xdr:rowOff>
    </xdr:from>
    <xdr:to>
      <xdr:col>2</xdr:col>
      <xdr:colOff>1803400</xdr:colOff>
      <xdr:row>13</xdr:row>
      <xdr:rowOff>157480</xdr:rowOff>
    </xdr:to>
    <xdr:sp macro="" textlink="">
      <xdr:nvSpPr>
        <xdr:cNvPr id="5" name="Rond hoek zelfde zijde rechthoek 4"/>
        <xdr:cNvSpPr/>
      </xdr:nvSpPr>
      <xdr:spPr>
        <a:xfrm>
          <a:off x="3804920" y="1811020"/>
          <a:ext cx="1732280" cy="822960"/>
        </a:xfrm>
        <a:prstGeom prst="round2Same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r>
            <a:rPr lang="nl-NL"/>
            <a:t>Taken van Marvin  bij Matteusz en Ronald Eigenaar: Paul/Willem</a:t>
          </a:r>
        </a:p>
        <a:p>
          <a:r>
            <a:rPr lang="nl-NL"/>
            <a:t>Einddatum: ??</a:t>
          </a:r>
        </a:p>
        <a:p>
          <a:endParaRPr lang="nl-NL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imbee.com/nl/kaizen-aanpak/" TargetMode="External"/><Relationship Id="rId2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9"/>
  <sheetViews>
    <sheetView tabSelected="1" topLeftCell="A11" zoomScale="130" zoomScaleNormal="130" zoomScalePageLayoutView="130" workbookViewId="0">
      <selection activeCell="C39" sqref="C39"/>
    </sheetView>
  </sheetViews>
  <sheetFormatPr baseColWidth="10" defaultRowHeight="15" x14ac:dyDescent="0"/>
  <cols>
    <col min="1" max="1" width="17.83203125" customWidth="1"/>
    <col min="2" max="2" width="9.5" customWidth="1"/>
    <col min="3" max="3" width="12.6640625" customWidth="1"/>
    <col min="4" max="4" width="12.33203125" customWidth="1"/>
    <col min="5" max="5" width="13.33203125" customWidth="1"/>
    <col min="6" max="6" width="4.83203125" customWidth="1"/>
  </cols>
  <sheetData>
    <row r="1" spans="1:5">
      <c r="A1" s="4" t="s">
        <v>78</v>
      </c>
      <c r="B1" s="19" t="s">
        <v>68</v>
      </c>
      <c r="C1" s="19" t="str">
        <f>+'Team A'!B1</f>
        <v>Team A</v>
      </c>
      <c r="D1" s="19" t="str">
        <f>+'Team M'!B1</f>
        <v>Team M</v>
      </c>
      <c r="E1" s="19" t="str">
        <f>+'Team H'!B1</f>
        <v>Team H</v>
      </c>
    </row>
    <row r="2" spans="1:5">
      <c r="A2" t="str">
        <f>+variabelen!A2</f>
        <v>Nieuw</v>
      </c>
      <c r="B2" s="17">
        <f>SUM(C2:E2)</f>
        <v>2</v>
      </c>
      <c r="C2" s="17">
        <f>+'Team A'!E17</f>
        <v>0</v>
      </c>
      <c r="D2" s="17">
        <f>+'Team M'!E12</f>
        <v>1</v>
      </c>
      <c r="E2" s="17">
        <f>+'Team H'!E17</f>
        <v>1</v>
      </c>
    </row>
    <row r="3" spans="1:5">
      <c r="A3" t="str">
        <f>+variabelen!A3</f>
        <v>Verrijken</v>
      </c>
      <c r="B3" s="17">
        <f t="shared" ref="B3:B8" si="0">SUM(C3:E3)</f>
        <v>1</v>
      </c>
      <c r="C3" s="17">
        <f>+'Team A'!E18</f>
        <v>0</v>
      </c>
      <c r="D3" s="17">
        <f>+'Team M'!E13</f>
        <v>1</v>
      </c>
      <c r="E3" s="17">
        <f>+'Team H'!E18</f>
        <v>0</v>
      </c>
    </row>
    <row r="4" spans="1:5">
      <c r="A4" s="25" t="str">
        <f>+variabelen!A4</f>
        <v>Realisatie</v>
      </c>
      <c r="B4" s="35">
        <f t="shared" si="0"/>
        <v>6</v>
      </c>
      <c r="C4" s="35">
        <f>+'Team A'!E19</f>
        <v>3</v>
      </c>
      <c r="D4" s="35">
        <f>+'Team M'!E14</f>
        <v>2</v>
      </c>
      <c r="E4" s="35">
        <f>+'Team H'!E19</f>
        <v>1</v>
      </c>
    </row>
    <row r="5" spans="1:5">
      <c r="A5" s="36" t="str">
        <f>+variabelen!A5</f>
        <v>Afgerond</v>
      </c>
      <c r="B5" s="37">
        <f t="shared" si="0"/>
        <v>2</v>
      </c>
      <c r="C5" s="37">
        <f>+'Team A'!E20</f>
        <v>2</v>
      </c>
      <c r="D5" s="37">
        <f>+'Team M'!E15</f>
        <v>0</v>
      </c>
      <c r="E5" s="37">
        <f>+'Team H'!E20</f>
        <v>0</v>
      </c>
    </row>
    <row r="6" spans="1:5">
      <c r="A6" t="str">
        <f>+variabelen!A6</f>
        <v>Afgewezen</v>
      </c>
      <c r="B6" s="17">
        <f t="shared" si="0"/>
        <v>0</v>
      </c>
      <c r="C6" s="17">
        <f>+'Team A'!E21</f>
        <v>0</v>
      </c>
      <c r="D6" s="17">
        <f>+'Team M'!E16</f>
        <v>0</v>
      </c>
      <c r="E6" s="17">
        <f>+'Team H'!E21</f>
        <v>0</v>
      </c>
    </row>
    <row r="7" spans="1:5">
      <c r="A7" t="str">
        <f>+variabelen!A7</f>
        <v>In de wacht</v>
      </c>
      <c r="B7" s="17">
        <f t="shared" si="0"/>
        <v>0</v>
      </c>
      <c r="C7" s="17">
        <f>+'Team A'!E22</f>
        <v>0</v>
      </c>
      <c r="D7" s="17">
        <f>+'Team M'!E17</f>
        <v>0</v>
      </c>
      <c r="E7" s="17">
        <f>+'Team H'!E22</f>
        <v>0</v>
      </c>
    </row>
    <row r="8" spans="1:5">
      <c r="A8" t="str">
        <f>+variabelen!A8</f>
        <v>Gestopt</v>
      </c>
      <c r="B8" s="17">
        <f t="shared" si="0"/>
        <v>0</v>
      </c>
      <c r="C8" s="17">
        <f>+'Team A'!E23</f>
        <v>0</v>
      </c>
      <c r="D8" s="17">
        <f>+'Team M'!E18</f>
        <v>0</v>
      </c>
      <c r="E8" s="17">
        <f>+'Team H'!E23</f>
        <v>0</v>
      </c>
    </row>
    <row r="9" spans="1:5">
      <c r="B9" s="17" t="s">
        <v>62</v>
      </c>
      <c r="C9" s="17" t="s">
        <v>62</v>
      </c>
      <c r="D9" s="17" t="s">
        <v>62</v>
      </c>
      <c r="E9" s="17" t="s">
        <v>62</v>
      </c>
    </row>
    <row r="10" spans="1:5">
      <c r="B10" s="17">
        <f>SUM(B2:B9)</f>
        <v>11</v>
      </c>
      <c r="C10" s="17">
        <f t="shared" ref="C10:E10" si="1">SUM(C2:C9)</f>
        <v>5</v>
      </c>
      <c r="D10" s="17">
        <f t="shared" si="1"/>
        <v>4</v>
      </c>
      <c r="E10" s="17">
        <f t="shared" si="1"/>
        <v>2</v>
      </c>
    </row>
    <row r="18" spans="1:5">
      <c r="A18" s="4" t="s">
        <v>79</v>
      </c>
      <c r="B18" s="19" t="s">
        <v>68</v>
      </c>
      <c r="C18" s="19" t="str">
        <f>+'Team A'!B1</f>
        <v>Team A</v>
      </c>
      <c r="D18" s="19" t="str">
        <f>+'Team M'!B1</f>
        <v>Team M</v>
      </c>
      <c r="E18" s="19" t="str">
        <f>+'Team H'!B1</f>
        <v>Team H</v>
      </c>
    </row>
    <row r="19" spans="1:5">
      <c r="A19" t="s">
        <v>31</v>
      </c>
      <c r="B19" s="18">
        <f t="shared" ref="B19:B21" si="2">SUM(C19:E19)</f>
        <v>10000</v>
      </c>
      <c r="C19" s="18">
        <f>+'Team A'!Q16</f>
        <v>10000</v>
      </c>
      <c r="D19" s="18">
        <f>+'Team M'!Q11</f>
        <v>0</v>
      </c>
      <c r="E19" s="18">
        <f>+'Team H'!Q16</f>
        <v>0</v>
      </c>
    </row>
    <row r="20" spans="1:5">
      <c r="A20" t="s">
        <v>32</v>
      </c>
      <c r="B20" s="18">
        <f t="shared" si="2"/>
        <v>65000</v>
      </c>
      <c r="C20" s="18">
        <f>+'Team A'!R16</f>
        <v>65000</v>
      </c>
      <c r="D20" s="18">
        <f>+'Team M'!R11</f>
        <v>0</v>
      </c>
      <c r="E20" s="18">
        <f>+'Team H'!R16</f>
        <v>0</v>
      </c>
    </row>
    <row r="21" spans="1:5">
      <c r="A21" s="26" t="s">
        <v>33</v>
      </c>
      <c r="B21" s="27">
        <f t="shared" si="2"/>
        <v>55000</v>
      </c>
      <c r="C21" s="27">
        <f>+'Team A'!S16</f>
        <v>55000</v>
      </c>
      <c r="D21" s="27">
        <f>+'Team M'!S11</f>
        <v>0</v>
      </c>
      <c r="E21" s="27">
        <f>+'Team H'!S16</f>
        <v>0</v>
      </c>
    </row>
    <row r="31" spans="1:5">
      <c r="A31" s="4" t="s">
        <v>69</v>
      </c>
      <c r="B31" s="19" t="s">
        <v>68</v>
      </c>
      <c r="C31" s="19" t="str">
        <f>+'Team A'!B1</f>
        <v>Team A</v>
      </c>
      <c r="D31" s="19" t="str">
        <f>+'Team M'!B1</f>
        <v>Team M</v>
      </c>
      <c r="E31" s="19" t="str">
        <f>+'Team H'!B1</f>
        <v>Team H</v>
      </c>
    </row>
    <row r="32" spans="1:5">
      <c r="A32" t="str">
        <f>+variabelen!C2</f>
        <v>groen</v>
      </c>
      <c r="B32" s="17">
        <f t="shared" ref="B32:B34" si="3">SUM(C32:E32)</f>
        <v>8</v>
      </c>
      <c r="C32" s="17">
        <f>+'Team A'!U16</f>
        <v>4</v>
      </c>
      <c r="D32" s="17">
        <f>+'Team M'!U11</f>
        <v>4</v>
      </c>
      <c r="E32" s="17">
        <f>+'Team H'!U16</f>
        <v>0</v>
      </c>
    </row>
    <row r="33" spans="1:5">
      <c r="A33" t="str">
        <f>+variabelen!C3</f>
        <v>oranje</v>
      </c>
      <c r="B33" s="17">
        <f t="shared" si="3"/>
        <v>1</v>
      </c>
      <c r="C33" s="17">
        <f>+'Team A'!U17</f>
        <v>1</v>
      </c>
      <c r="D33" s="17">
        <f>+'Team M'!U12</f>
        <v>0</v>
      </c>
      <c r="E33" s="17">
        <f>+'Team H'!U17</f>
        <v>0</v>
      </c>
    </row>
    <row r="34" spans="1:5">
      <c r="A34" t="str">
        <f>+variabelen!C4</f>
        <v>rood</v>
      </c>
      <c r="B34" s="17">
        <f t="shared" si="3"/>
        <v>0</v>
      </c>
      <c r="C34" s="17">
        <f>+'Team A'!U18</f>
        <v>0</v>
      </c>
      <c r="D34" s="17">
        <f>+'Team M'!U13</f>
        <v>0</v>
      </c>
      <c r="E34" s="17">
        <f>+'Team H'!U18</f>
        <v>0</v>
      </c>
    </row>
    <row r="44" spans="1:5">
      <c r="A44" s="38" t="s">
        <v>114</v>
      </c>
      <c r="B44" s="2" t="s">
        <v>68</v>
      </c>
      <c r="C44" s="19" t="str">
        <f>+'Team A'!B1</f>
        <v>Team A</v>
      </c>
      <c r="D44" s="19" t="str">
        <f>+'Team M'!B1</f>
        <v>Team M</v>
      </c>
      <c r="E44" s="19" t="str">
        <f>+'Team H'!B1</f>
        <v>Team H</v>
      </c>
    </row>
    <row r="45" spans="1:5">
      <c r="A45" t="str">
        <f>+variabelen!H2</f>
        <v>veiligheid</v>
      </c>
      <c r="B45" s="17">
        <f t="shared" ref="B45:B49" si="4">SUM(C45:E45)</f>
        <v>0</v>
      </c>
      <c r="C45" s="17">
        <f>+'Team A'!J17</f>
        <v>0</v>
      </c>
      <c r="D45" s="17">
        <f>+'Team M'!J12</f>
        <v>0</v>
      </c>
      <c r="E45" s="17">
        <f>+'Team H'!J17</f>
        <v>0</v>
      </c>
    </row>
    <row r="46" spans="1:5">
      <c r="A46" t="str">
        <f>+variabelen!H3</f>
        <v>kwaliteit</v>
      </c>
      <c r="B46" s="17">
        <f t="shared" si="4"/>
        <v>0</v>
      </c>
      <c r="C46" s="17">
        <f>+'Team A'!J18</f>
        <v>0</v>
      </c>
      <c r="D46" s="17">
        <f>+'Team M'!J13</f>
        <v>0</v>
      </c>
      <c r="E46" s="17">
        <f>+'Team H'!J18</f>
        <v>0</v>
      </c>
    </row>
    <row r="47" spans="1:5">
      <c r="A47" t="str">
        <f>+variabelen!H4</f>
        <v>doorlooptijd</v>
      </c>
      <c r="B47" s="17">
        <f t="shared" si="4"/>
        <v>1</v>
      </c>
      <c r="C47" s="17">
        <f>+'Team A'!J19</f>
        <v>0</v>
      </c>
      <c r="D47" s="17">
        <f>+'Team M'!J14</f>
        <v>1</v>
      </c>
      <c r="E47" s="17">
        <f>+'Team H'!J19</f>
        <v>0</v>
      </c>
    </row>
    <row r="48" spans="1:5">
      <c r="A48" s="25" t="str">
        <f>+variabelen!H5</f>
        <v>kosten</v>
      </c>
      <c r="B48" s="35">
        <f t="shared" si="4"/>
        <v>7</v>
      </c>
      <c r="C48" s="35">
        <f>+'Team A'!J20</f>
        <v>5</v>
      </c>
      <c r="D48" s="35">
        <f>+'Team M'!J15</f>
        <v>0</v>
      </c>
      <c r="E48" s="35">
        <f>+'Team H'!J20</f>
        <v>2</v>
      </c>
    </row>
    <row r="49" spans="1:5">
      <c r="A49" t="str">
        <f>+variabelen!H6</f>
        <v>moraal</v>
      </c>
      <c r="B49" s="17">
        <f t="shared" si="4"/>
        <v>3</v>
      </c>
      <c r="C49" s="17">
        <f>+'Team A'!J21</f>
        <v>0</v>
      </c>
      <c r="D49" s="17">
        <f>+'Team M'!J16</f>
        <v>3</v>
      </c>
      <c r="E49" s="17">
        <f>+'Team H'!J21</f>
        <v>0</v>
      </c>
    </row>
  </sheetData>
  <phoneticPr fontId="6" type="noConversion"/>
  <pageMargins left="0.75000000000000011" right="0.75000000000000011" top="1" bottom="1" header="0.5" footer="0.5"/>
  <pageSetup paperSize="9" scale="3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="130" zoomScaleNormal="130" zoomScalePageLayoutView="130" workbookViewId="0">
      <selection activeCell="V9" sqref="V9"/>
    </sheetView>
  </sheetViews>
  <sheetFormatPr baseColWidth="10" defaultRowHeight="15" x14ac:dyDescent="0"/>
  <cols>
    <col min="1" max="1" width="11.5" customWidth="1"/>
    <col min="2" max="2" width="40.6640625" customWidth="1"/>
    <col min="3" max="3" width="51.5" bestFit="1" customWidth="1"/>
    <col min="4" max="4" width="48.6640625" bestFit="1" customWidth="1"/>
    <col min="10" max="10" width="15.6640625" style="17" bestFit="1" customWidth="1"/>
    <col min="11" max="11" width="37" customWidth="1"/>
    <col min="12" max="12" width="28" customWidth="1"/>
    <col min="13" max="13" width="30.5" customWidth="1"/>
    <col min="14" max="14" width="33.33203125" customWidth="1"/>
    <col min="15" max="15" width="30.5" customWidth="1"/>
    <col min="16" max="16" width="10.83203125" style="23"/>
    <col min="22" max="22" width="28" customWidth="1"/>
  </cols>
  <sheetData>
    <row r="1" spans="1:22">
      <c r="A1" s="4" t="s">
        <v>13</v>
      </c>
      <c r="B1" t="s">
        <v>118</v>
      </c>
    </row>
    <row r="2" spans="1:22" s="29" customFormat="1" ht="43" customHeight="1">
      <c r="A2" s="28" t="s">
        <v>101</v>
      </c>
      <c r="B2" s="29" t="s">
        <v>102</v>
      </c>
      <c r="J2" s="32"/>
      <c r="P2" s="28"/>
    </row>
    <row r="3" spans="1:22" s="15" customFormat="1" ht="25" customHeight="1">
      <c r="A3" s="13" t="s">
        <v>63</v>
      </c>
      <c r="B3" s="14" t="s">
        <v>64</v>
      </c>
      <c r="C3" s="14" t="s">
        <v>14</v>
      </c>
      <c r="D3" s="14" t="s">
        <v>12</v>
      </c>
      <c r="E3" s="14" t="s">
        <v>23</v>
      </c>
      <c r="F3" s="14" t="s">
        <v>39</v>
      </c>
      <c r="G3" s="14" t="s">
        <v>35</v>
      </c>
      <c r="H3" s="14" t="s">
        <v>24</v>
      </c>
      <c r="I3" s="14" t="s">
        <v>25</v>
      </c>
      <c r="J3" s="33" t="s">
        <v>104</v>
      </c>
      <c r="K3" s="14" t="s">
        <v>26</v>
      </c>
      <c r="L3" s="14" t="s">
        <v>27</v>
      </c>
      <c r="M3" s="14" t="s">
        <v>57</v>
      </c>
      <c r="N3" s="14" t="s">
        <v>28</v>
      </c>
      <c r="O3" s="14" t="s">
        <v>29</v>
      </c>
      <c r="P3" s="24" t="s">
        <v>30</v>
      </c>
      <c r="Q3" s="14" t="s">
        <v>31</v>
      </c>
      <c r="R3" s="14" t="s">
        <v>32</v>
      </c>
      <c r="S3" s="14" t="s">
        <v>33</v>
      </c>
      <c r="T3" s="14" t="s">
        <v>34</v>
      </c>
      <c r="U3" s="13" t="s">
        <v>69</v>
      </c>
      <c r="V3" s="13" t="s">
        <v>70</v>
      </c>
    </row>
    <row r="4" spans="1:22" s="7" customFormat="1" ht="45">
      <c r="A4" s="8">
        <v>1</v>
      </c>
      <c r="B4" s="6" t="s">
        <v>80</v>
      </c>
      <c r="C4" s="6" t="s">
        <v>84</v>
      </c>
      <c r="D4" s="5" t="s">
        <v>122</v>
      </c>
      <c r="E4" s="5" t="s">
        <v>18</v>
      </c>
      <c r="F4" s="5" t="s">
        <v>129</v>
      </c>
      <c r="G4" s="5" t="s">
        <v>131</v>
      </c>
      <c r="H4" s="9">
        <v>43753</v>
      </c>
      <c r="I4" s="9">
        <v>43830</v>
      </c>
      <c r="J4" s="34" t="s">
        <v>99</v>
      </c>
      <c r="K4" s="6" t="s">
        <v>85</v>
      </c>
      <c r="L4" s="6" t="s">
        <v>86</v>
      </c>
      <c r="M4" s="6" t="s">
        <v>87</v>
      </c>
      <c r="N4" s="6" t="s">
        <v>140</v>
      </c>
      <c r="O4" s="6" t="s">
        <v>135</v>
      </c>
      <c r="P4" s="6" t="s">
        <v>136</v>
      </c>
      <c r="Q4" s="11">
        <v>4000</v>
      </c>
      <c r="R4" s="11">
        <v>50000</v>
      </c>
      <c r="S4" s="11">
        <f>+R4-Q4</f>
        <v>46000</v>
      </c>
      <c r="T4" s="10">
        <v>0.4</v>
      </c>
      <c r="U4" s="5" t="s">
        <v>72</v>
      </c>
      <c r="V4" s="22" t="s">
        <v>88</v>
      </c>
    </row>
    <row r="5" spans="1:22" s="7" customFormat="1" ht="60">
      <c r="A5" s="8">
        <v>2</v>
      </c>
      <c r="B5" s="6" t="s">
        <v>81</v>
      </c>
      <c r="C5" s="6" t="s">
        <v>128</v>
      </c>
      <c r="D5" s="5" t="s">
        <v>121</v>
      </c>
      <c r="E5" s="5" t="s">
        <v>18</v>
      </c>
      <c r="F5" s="5" t="s">
        <v>129</v>
      </c>
      <c r="G5" s="5" t="s">
        <v>131</v>
      </c>
      <c r="H5" s="9">
        <v>43770</v>
      </c>
      <c r="I5" s="9">
        <v>43830</v>
      </c>
      <c r="J5" s="34" t="s">
        <v>99</v>
      </c>
      <c r="K5" s="6" t="s">
        <v>89</v>
      </c>
      <c r="L5" s="6" t="s">
        <v>86</v>
      </c>
      <c r="M5" s="6" t="s">
        <v>87</v>
      </c>
      <c r="N5" s="6" t="s">
        <v>141</v>
      </c>
      <c r="O5" s="6" t="s">
        <v>139</v>
      </c>
      <c r="P5" s="6" t="s">
        <v>136</v>
      </c>
      <c r="Q5" s="11">
        <v>3000</v>
      </c>
      <c r="R5" s="11"/>
      <c r="S5" s="11">
        <f>+R5-Q5</f>
        <v>-3000</v>
      </c>
      <c r="T5" s="10">
        <v>0.2</v>
      </c>
      <c r="U5" s="5" t="s">
        <v>72</v>
      </c>
      <c r="V5" s="6" t="s">
        <v>90</v>
      </c>
    </row>
    <row r="6" spans="1:22" s="7" customFormat="1" ht="45">
      <c r="A6" s="8">
        <v>3</v>
      </c>
      <c r="B6" s="6" t="s">
        <v>82</v>
      </c>
      <c r="C6" s="6" t="s">
        <v>127</v>
      </c>
      <c r="D6" s="5" t="s">
        <v>123</v>
      </c>
      <c r="E6" s="5" t="s">
        <v>19</v>
      </c>
      <c r="F6" s="5" t="s">
        <v>130</v>
      </c>
      <c r="G6" s="5" t="s">
        <v>130</v>
      </c>
      <c r="H6" s="9">
        <v>43753</v>
      </c>
      <c r="I6" s="9">
        <v>43769</v>
      </c>
      <c r="J6" s="34" t="s">
        <v>99</v>
      </c>
      <c r="K6" s="6" t="s">
        <v>91</v>
      </c>
      <c r="L6" s="6" t="s">
        <v>92</v>
      </c>
      <c r="M6" s="6" t="s">
        <v>87</v>
      </c>
      <c r="N6" s="6" t="s">
        <v>93</v>
      </c>
      <c r="O6" s="6" t="s">
        <v>94</v>
      </c>
      <c r="P6" s="6" t="s">
        <v>130</v>
      </c>
      <c r="Q6" s="11">
        <v>500</v>
      </c>
      <c r="R6" s="11">
        <v>10000</v>
      </c>
      <c r="S6" s="11">
        <f t="shared" ref="S6:S14" si="0">+R6-Q6</f>
        <v>9500</v>
      </c>
      <c r="T6" s="10">
        <v>1</v>
      </c>
      <c r="U6" s="5" t="s">
        <v>72</v>
      </c>
      <c r="V6" s="6" t="s">
        <v>95</v>
      </c>
    </row>
    <row r="7" spans="1:22" s="7" customFormat="1" ht="90">
      <c r="A7" s="8">
        <v>4</v>
      </c>
      <c r="B7" s="6" t="s">
        <v>83</v>
      </c>
      <c r="C7" s="6" t="s">
        <v>96</v>
      </c>
      <c r="D7" s="5" t="s">
        <v>124</v>
      </c>
      <c r="E7" s="5" t="s">
        <v>19</v>
      </c>
      <c r="F7" s="5" t="s">
        <v>131</v>
      </c>
      <c r="G7" s="5" t="s">
        <v>129</v>
      </c>
      <c r="H7" s="9">
        <v>43753</v>
      </c>
      <c r="I7" s="9">
        <v>43769</v>
      </c>
      <c r="J7" s="34" t="s">
        <v>99</v>
      </c>
      <c r="K7" s="6" t="s">
        <v>97</v>
      </c>
      <c r="L7" s="6" t="s">
        <v>133</v>
      </c>
      <c r="M7" s="6" t="s">
        <v>134</v>
      </c>
      <c r="N7" s="6" t="s">
        <v>142</v>
      </c>
      <c r="O7" s="6"/>
      <c r="P7" s="6" t="s">
        <v>137</v>
      </c>
      <c r="Q7" s="11">
        <v>1000</v>
      </c>
      <c r="R7" s="11">
        <v>5000</v>
      </c>
      <c r="S7" s="11">
        <f t="shared" si="0"/>
        <v>4000</v>
      </c>
      <c r="T7" s="10">
        <v>1</v>
      </c>
      <c r="U7" s="5" t="s">
        <v>72</v>
      </c>
      <c r="V7" s="6"/>
    </row>
    <row r="8" spans="1:22" s="7" customFormat="1" ht="45">
      <c r="A8" s="8">
        <v>5</v>
      </c>
      <c r="B8" s="6" t="s">
        <v>98</v>
      </c>
      <c r="C8" s="6" t="s">
        <v>126</v>
      </c>
      <c r="D8" s="5" t="s">
        <v>125</v>
      </c>
      <c r="E8" s="5" t="s">
        <v>18</v>
      </c>
      <c r="F8" s="5" t="s">
        <v>131</v>
      </c>
      <c r="G8" s="5" t="s">
        <v>132</v>
      </c>
      <c r="H8" s="9">
        <v>43753</v>
      </c>
      <c r="I8" s="9">
        <v>43862</v>
      </c>
      <c r="J8" s="34" t="s">
        <v>99</v>
      </c>
      <c r="K8" s="6" t="s">
        <v>117</v>
      </c>
      <c r="L8" s="6" t="s">
        <v>86</v>
      </c>
      <c r="M8" s="6" t="s">
        <v>87</v>
      </c>
      <c r="N8" s="6" t="s">
        <v>143</v>
      </c>
      <c r="O8" s="6" t="s">
        <v>144</v>
      </c>
      <c r="P8" s="6" t="s">
        <v>138</v>
      </c>
      <c r="Q8" s="11">
        <v>1500</v>
      </c>
      <c r="R8" s="11"/>
      <c r="S8" s="11">
        <f t="shared" si="0"/>
        <v>-1500</v>
      </c>
      <c r="T8" s="10">
        <v>0.7</v>
      </c>
      <c r="U8" s="5" t="s">
        <v>73</v>
      </c>
      <c r="V8" s="6" t="s">
        <v>145</v>
      </c>
    </row>
    <row r="9" spans="1:22" s="7" customFormat="1">
      <c r="A9" s="8"/>
      <c r="B9" s="6"/>
      <c r="C9" s="6"/>
      <c r="D9" s="5"/>
      <c r="E9" s="5"/>
      <c r="F9" s="5"/>
      <c r="G9" s="5"/>
      <c r="H9" s="5"/>
      <c r="I9" s="5"/>
      <c r="J9" s="34"/>
      <c r="K9" s="6"/>
      <c r="L9" s="6"/>
      <c r="M9" s="6"/>
      <c r="N9" s="6"/>
      <c r="O9" s="6"/>
      <c r="P9" s="6"/>
      <c r="Q9" s="11"/>
      <c r="R9" s="11"/>
      <c r="S9" s="11">
        <f t="shared" si="0"/>
        <v>0</v>
      </c>
      <c r="T9" s="5"/>
      <c r="U9" s="5"/>
      <c r="V9" s="6"/>
    </row>
    <row r="10" spans="1:22" s="7" customFormat="1">
      <c r="A10" s="8"/>
      <c r="B10" s="6"/>
      <c r="C10" s="6"/>
      <c r="D10" s="5"/>
      <c r="E10" s="5"/>
      <c r="F10" s="5"/>
      <c r="G10" s="5"/>
      <c r="H10" s="5"/>
      <c r="I10" s="5"/>
      <c r="J10" s="34"/>
      <c r="K10" s="6"/>
      <c r="L10" s="6"/>
      <c r="M10" s="6"/>
      <c r="N10" s="6"/>
      <c r="O10" s="6"/>
      <c r="P10" s="6"/>
      <c r="Q10" s="11"/>
      <c r="R10" s="11"/>
      <c r="S10" s="11">
        <f t="shared" si="0"/>
        <v>0</v>
      </c>
      <c r="T10" s="5"/>
      <c r="U10" s="5"/>
      <c r="V10" s="6"/>
    </row>
    <row r="11" spans="1:22" s="7" customFormat="1">
      <c r="A11" s="8"/>
      <c r="B11" s="6"/>
      <c r="C11" s="6"/>
      <c r="D11" s="5"/>
      <c r="E11" s="5"/>
      <c r="F11" s="5"/>
      <c r="G11" s="5"/>
      <c r="H11" s="5"/>
      <c r="I11" s="5"/>
      <c r="J11" s="34"/>
      <c r="K11" s="6"/>
      <c r="L11" s="6"/>
      <c r="M11" s="6"/>
      <c r="N11" s="6"/>
      <c r="O11" s="6"/>
      <c r="P11" s="6"/>
      <c r="Q11" s="11"/>
      <c r="R11" s="11"/>
      <c r="S11" s="11">
        <f t="shared" si="0"/>
        <v>0</v>
      </c>
      <c r="T11" s="5"/>
      <c r="U11" s="5"/>
      <c r="V11" s="6"/>
    </row>
    <row r="12" spans="1:22" s="7" customFormat="1">
      <c r="A12" s="8"/>
      <c r="B12" s="6"/>
      <c r="C12" s="6"/>
      <c r="D12" s="5"/>
      <c r="E12" s="5"/>
      <c r="F12" s="5"/>
      <c r="G12" s="5"/>
      <c r="H12" s="5"/>
      <c r="I12" s="5"/>
      <c r="J12" s="34"/>
      <c r="K12" s="6"/>
      <c r="L12" s="6"/>
      <c r="M12" s="6"/>
      <c r="N12" s="6"/>
      <c r="O12" s="6"/>
      <c r="P12" s="6"/>
      <c r="Q12" s="11"/>
      <c r="R12" s="11"/>
      <c r="S12" s="11">
        <f t="shared" si="0"/>
        <v>0</v>
      </c>
      <c r="T12" s="5"/>
      <c r="U12" s="5"/>
      <c r="V12" s="6"/>
    </row>
    <row r="13" spans="1:22" s="7" customFormat="1">
      <c r="A13" s="8"/>
      <c r="B13" s="6"/>
      <c r="C13" s="6"/>
      <c r="D13" s="5"/>
      <c r="E13" s="5"/>
      <c r="F13" s="5"/>
      <c r="G13" s="5"/>
      <c r="H13" s="5"/>
      <c r="I13" s="5"/>
      <c r="J13" s="34"/>
      <c r="K13" s="6"/>
      <c r="L13" s="6"/>
      <c r="M13" s="6"/>
      <c r="N13" s="6"/>
      <c r="O13" s="6"/>
      <c r="P13" s="6"/>
      <c r="Q13" s="11"/>
      <c r="R13" s="11"/>
      <c r="S13" s="11">
        <f t="shared" si="0"/>
        <v>0</v>
      </c>
      <c r="T13" s="5"/>
      <c r="U13" s="5"/>
      <c r="V13" s="6"/>
    </row>
    <row r="14" spans="1:22" s="7" customFormat="1">
      <c r="A14" s="8"/>
      <c r="B14" s="6"/>
      <c r="C14" s="6"/>
      <c r="D14" s="5"/>
      <c r="E14" s="5"/>
      <c r="F14" s="5"/>
      <c r="G14" s="5"/>
      <c r="H14" s="5"/>
      <c r="I14" s="5"/>
      <c r="J14" s="34"/>
      <c r="K14" s="6"/>
      <c r="L14" s="6"/>
      <c r="M14" s="6"/>
      <c r="N14" s="6"/>
      <c r="O14" s="6"/>
      <c r="P14" s="6"/>
      <c r="Q14" s="11"/>
      <c r="R14" s="11"/>
      <c r="S14" s="11">
        <f t="shared" si="0"/>
        <v>0</v>
      </c>
      <c r="T14" s="5"/>
      <c r="U14" s="5"/>
      <c r="V14" s="6"/>
    </row>
    <row r="15" spans="1:22">
      <c r="Q15" s="12" t="s">
        <v>61</v>
      </c>
      <c r="R15" s="12" t="s">
        <v>61</v>
      </c>
      <c r="S15" s="12" t="s">
        <v>62</v>
      </c>
    </row>
    <row r="16" spans="1:22">
      <c r="E16" t="s">
        <v>61</v>
      </c>
      <c r="Q16" s="12">
        <f>SUM(Q4:Q15)</f>
        <v>10000</v>
      </c>
      <c r="R16" s="12">
        <f t="shared" ref="R16:S16" si="1">SUM(R4:R15)</f>
        <v>65000</v>
      </c>
      <c r="S16" s="12">
        <f t="shared" si="1"/>
        <v>55000</v>
      </c>
      <c r="U16">
        <f>COUNTIF(U$4:U$15,V16)</f>
        <v>4</v>
      </c>
      <c r="V16" s="12" t="str">
        <f>+variabelen!C2</f>
        <v>groen</v>
      </c>
    </row>
    <row r="17" spans="4:22">
      <c r="D17" s="1" t="str">
        <f>+variabelen!A2</f>
        <v>Nieuw</v>
      </c>
      <c r="E17">
        <f>COUNTIF(E$4:E$16,D17)</f>
        <v>0</v>
      </c>
      <c r="J17">
        <f>COUNTIF(J$4:J$16,K17)</f>
        <v>0</v>
      </c>
      <c r="K17" t="str">
        <f>+variabelen!H2</f>
        <v>veiligheid</v>
      </c>
      <c r="U17">
        <f t="shared" ref="U17:U18" si="2">COUNTIF(U$4:U$15,V17)</f>
        <v>1</v>
      </c>
      <c r="V17" s="12" t="str">
        <f>+variabelen!C3</f>
        <v>oranje</v>
      </c>
    </row>
    <row r="18" spans="4:22">
      <c r="D18" s="1" t="str">
        <f>+variabelen!A3</f>
        <v>Verrijken</v>
      </c>
      <c r="E18">
        <f t="shared" ref="E18:E23" si="3">COUNTIF(E$4:E$16,D18)</f>
        <v>0</v>
      </c>
      <c r="J18">
        <f t="shared" ref="J18:J21" si="4">COUNTIF(J$4:J$16,K18)</f>
        <v>0</v>
      </c>
      <c r="K18" t="str">
        <f>+variabelen!H3</f>
        <v>kwaliteit</v>
      </c>
      <c r="U18">
        <f t="shared" si="2"/>
        <v>0</v>
      </c>
      <c r="V18" s="12" t="str">
        <f>+variabelen!C4</f>
        <v>rood</v>
      </c>
    </row>
    <row r="19" spans="4:22">
      <c r="D19" s="1" t="str">
        <f>+variabelen!A4</f>
        <v>Realisatie</v>
      </c>
      <c r="E19">
        <f t="shared" si="3"/>
        <v>3</v>
      </c>
      <c r="J19">
        <f t="shared" si="4"/>
        <v>0</v>
      </c>
      <c r="K19" t="str">
        <f>+variabelen!H4</f>
        <v>doorlooptijd</v>
      </c>
    </row>
    <row r="20" spans="4:22">
      <c r="D20" s="1" t="str">
        <f>+variabelen!A5</f>
        <v>Afgerond</v>
      </c>
      <c r="E20">
        <f t="shared" si="3"/>
        <v>2</v>
      </c>
      <c r="J20">
        <f t="shared" si="4"/>
        <v>5</v>
      </c>
      <c r="K20" t="str">
        <f>+variabelen!H5</f>
        <v>kosten</v>
      </c>
    </row>
    <row r="21" spans="4:22">
      <c r="D21" s="1" t="str">
        <f>+variabelen!A6</f>
        <v>Afgewezen</v>
      </c>
      <c r="E21">
        <f t="shared" si="3"/>
        <v>0</v>
      </c>
      <c r="J21">
        <f t="shared" si="4"/>
        <v>0</v>
      </c>
      <c r="K21" t="str">
        <f>+variabelen!H6</f>
        <v>moraal</v>
      </c>
    </row>
    <row r="22" spans="4:22">
      <c r="D22" s="1" t="str">
        <f>+variabelen!A7</f>
        <v>In de wacht</v>
      </c>
      <c r="E22">
        <f t="shared" si="3"/>
        <v>0</v>
      </c>
    </row>
    <row r="23" spans="4:22">
      <c r="D23" s="1" t="str">
        <f>+variabelen!A8</f>
        <v>Gestopt</v>
      </c>
      <c r="E23">
        <f t="shared" si="3"/>
        <v>0</v>
      </c>
    </row>
    <row r="24" spans="4:22">
      <c r="D24" s="1"/>
    </row>
  </sheetData>
  <conditionalFormatting sqref="U4">
    <cfRule type="containsText" dxfId="20" priority="4" operator="containsText" text="rood">
      <formula>NOT(ISERROR(SEARCH("rood",U4)))</formula>
    </cfRule>
    <cfRule type="containsText" dxfId="19" priority="5" operator="containsText" text="oranje">
      <formula>NOT(ISERROR(SEARCH("oranje",U4)))</formula>
    </cfRule>
    <cfRule type="cellIs" dxfId="18" priority="6" operator="equal">
      <formula>"groen"</formula>
    </cfRule>
  </conditionalFormatting>
  <conditionalFormatting sqref="U5:U14">
    <cfRule type="containsText" dxfId="17" priority="1" operator="containsText" text="rood">
      <formula>NOT(ISERROR(SEARCH("rood",U5)))</formula>
    </cfRule>
    <cfRule type="containsText" dxfId="16" priority="2" operator="containsText" text="oranje">
      <formula>NOT(ISERROR(SEARCH("oranje",U5)))</formula>
    </cfRule>
    <cfRule type="cellIs" dxfId="15" priority="3" operator="equal">
      <formula>"groen"</formula>
    </cfRule>
  </conditionalFormatting>
  <pageMargins left="0.75" right="0.75" top="1" bottom="1" header="0.5" footer="0.5"/>
  <pageSetup paperSize="9" orientation="portrait" horizontalDpi="4294967292" verticalDpi="4294967292"/>
  <ignoredErrors>
    <ignoredError sqref="U16:U18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variabelen!$A$2:$A$8</xm:f>
          </x14:formula1>
          <xm:sqref>E4:E15</xm:sqref>
        </x14:dataValidation>
        <x14:dataValidation type="list" allowBlank="1" showInputMessage="1" showErrorMessage="1">
          <x14:formula1>
            <xm:f>variabelen!$C$2:$C$4</xm:f>
          </x14:formula1>
          <xm:sqref>U4:U14</xm:sqref>
        </x14:dataValidation>
        <x14:dataValidation type="list" allowBlank="1" showInputMessage="1" showErrorMessage="1">
          <x14:formula1>
            <xm:f>variabelen!$H$2:$H$6</xm:f>
          </x14:formula1>
          <xm:sqref>J4:J14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opLeftCell="N1" zoomScale="130" zoomScaleNormal="130" zoomScalePageLayoutView="130" workbookViewId="0">
      <selection activeCell="W7" sqref="W7"/>
    </sheetView>
  </sheetViews>
  <sheetFormatPr baseColWidth="10" defaultRowHeight="15" x14ac:dyDescent="0"/>
  <cols>
    <col min="1" max="1" width="11.5" customWidth="1"/>
    <col min="2" max="2" width="40.6640625" customWidth="1"/>
    <col min="3" max="3" width="51.5" bestFit="1" customWidth="1"/>
    <col min="4" max="4" width="48.6640625" bestFit="1" customWidth="1"/>
    <col min="10" max="10" width="14.83203125" customWidth="1"/>
    <col min="11" max="11" width="37" customWidth="1"/>
    <col min="12" max="12" width="28" customWidth="1"/>
    <col min="13" max="13" width="30.5" customWidth="1"/>
    <col min="14" max="14" width="33.33203125" customWidth="1"/>
    <col min="15" max="15" width="30.5" customWidth="1"/>
  </cols>
  <sheetData>
    <row r="1" spans="1:22">
      <c r="A1" s="4" t="s">
        <v>13</v>
      </c>
      <c r="B1" t="s">
        <v>119</v>
      </c>
    </row>
    <row r="2" spans="1:22" ht="47" customHeight="1">
      <c r="A2" s="30" t="s">
        <v>101</v>
      </c>
      <c r="B2" s="31" t="s">
        <v>103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0"/>
      <c r="Q2" s="31"/>
      <c r="R2" s="31"/>
      <c r="S2" s="31"/>
      <c r="T2" s="31"/>
      <c r="U2" s="31"/>
      <c r="V2" s="31"/>
    </row>
    <row r="3" spans="1:22" s="15" customFormat="1" ht="25" customHeight="1">
      <c r="A3" s="13" t="s">
        <v>63</v>
      </c>
      <c r="B3" s="14" t="s">
        <v>64</v>
      </c>
      <c r="C3" s="14" t="s">
        <v>14</v>
      </c>
      <c r="D3" s="14" t="s">
        <v>12</v>
      </c>
      <c r="E3" s="14" t="s">
        <v>23</v>
      </c>
      <c r="F3" s="14" t="s">
        <v>39</v>
      </c>
      <c r="G3" s="14" t="s">
        <v>35</v>
      </c>
      <c r="H3" s="14" t="s">
        <v>24</v>
      </c>
      <c r="I3" s="14" t="s">
        <v>25</v>
      </c>
      <c r="J3" s="14" t="s">
        <v>104</v>
      </c>
      <c r="K3" s="14" t="s">
        <v>26</v>
      </c>
      <c r="L3" s="14" t="s">
        <v>27</v>
      </c>
      <c r="M3" s="14" t="s">
        <v>57</v>
      </c>
      <c r="N3" s="14" t="s">
        <v>28</v>
      </c>
      <c r="O3" s="14" t="s">
        <v>29</v>
      </c>
      <c r="P3" s="14" t="s">
        <v>30</v>
      </c>
      <c r="Q3" s="14" t="s">
        <v>31</v>
      </c>
      <c r="R3" s="14" t="s">
        <v>32</v>
      </c>
      <c r="S3" s="14" t="s">
        <v>33</v>
      </c>
      <c r="T3" s="14" t="s">
        <v>34</v>
      </c>
      <c r="U3" s="13" t="s">
        <v>69</v>
      </c>
      <c r="V3" s="13" t="s">
        <v>70</v>
      </c>
    </row>
    <row r="4" spans="1:22" s="7" customFormat="1">
      <c r="A4" s="8">
        <v>1</v>
      </c>
      <c r="B4" s="6" t="s">
        <v>116</v>
      </c>
      <c r="C4" s="6"/>
      <c r="D4" s="5"/>
      <c r="E4" s="5" t="s">
        <v>18</v>
      </c>
      <c r="F4" s="5"/>
      <c r="G4" s="5"/>
      <c r="H4" s="5"/>
      <c r="I4" s="5"/>
      <c r="J4" s="5" t="s">
        <v>109</v>
      </c>
      <c r="K4" s="6"/>
      <c r="L4" s="6"/>
      <c r="M4" s="6"/>
      <c r="N4" s="6"/>
      <c r="O4" s="6"/>
      <c r="P4" s="5"/>
      <c r="Q4" s="11"/>
      <c r="R4" s="11"/>
      <c r="S4" s="11">
        <f>+R4-Q4</f>
        <v>0</v>
      </c>
      <c r="T4" s="10">
        <v>0.2</v>
      </c>
      <c r="U4" s="5" t="s">
        <v>72</v>
      </c>
      <c r="V4" s="5"/>
    </row>
    <row r="5" spans="1:22" s="7" customFormat="1">
      <c r="A5" s="8">
        <v>2</v>
      </c>
      <c r="B5" s="6" t="s">
        <v>146</v>
      </c>
      <c r="C5" s="6"/>
      <c r="D5" s="5"/>
      <c r="E5" s="5" t="s">
        <v>18</v>
      </c>
      <c r="F5" s="5"/>
      <c r="G5" s="5"/>
      <c r="H5" s="9"/>
      <c r="I5" s="9"/>
      <c r="J5" s="5" t="s">
        <v>109</v>
      </c>
      <c r="K5" s="6"/>
      <c r="L5" s="6"/>
      <c r="M5" s="6"/>
      <c r="N5" s="6"/>
      <c r="O5" s="6"/>
      <c r="P5" s="6"/>
      <c r="Q5" s="11"/>
      <c r="R5" s="11"/>
      <c r="S5" s="11"/>
      <c r="T5" s="10">
        <v>0.2</v>
      </c>
      <c r="U5" s="5" t="s">
        <v>72</v>
      </c>
      <c r="V5" s="5"/>
    </row>
    <row r="6" spans="1:22" s="7" customFormat="1" ht="30">
      <c r="A6" s="8">
        <v>3</v>
      </c>
      <c r="B6" s="6" t="s">
        <v>147</v>
      </c>
      <c r="C6" s="6"/>
      <c r="D6" s="5"/>
      <c r="E6" s="5" t="s">
        <v>17</v>
      </c>
      <c r="F6" s="5"/>
      <c r="G6" s="5"/>
      <c r="H6" s="5"/>
      <c r="I6" s="5"/>
      <c r="J6" s="5" t="s">
        <v>109</v>
      </c>
      <c r="K6" s="6"/>
      <c r="L6" s="6"/>
      <c r="M6" s="6"/>
      <c r="N6" s="6"/>
      <c r="O6" s="6"/>
      <c r="P6" s="5"/>
      <c r="Q6" s="11"/>
      <c r="R6" s="11"/>
      <c r="S6" s="11">
        <f t="shared" ref="S6:S9" si="0">+R6-Q6</f>
        <v>0</v>
      </c>
      <c r="T6" s="10">
        <v>0.05</v>
      </c>
      <c r="U6" s="5" t="s">
        <v>72</v>
      </c>
      <c r="V6" s="5"/>
    </row>
    <row r="7" spans="1:22" s="7" customFormat="1">
      <c r="A7" s="8">
        <v>4</v>
      </c>
      <c r="B7" s="6" t="s">
        <v>110</v>
      </c>
      <c r="C7" s="6"/>
      <c r="D7" s="5"/>
      <c r="E7" s="5" t="s">
        <v>16</v>
      </c>
      <c r="F7" s="5"/>
      <c r="G7" s="5"/>
      <c r="H7" s="5"/>
      <c r="I7" s="5"/>
      <c r="J7" s="5" t="s">
        <v>108</v>
      </c>
      <c r="K7" s="6"/>
      <c r="L7" s="6"/>
      <c r="M7" s="6"/>
      <c r="N7" s="6"/>
      <c r="O7" s="6"/>
      <c r="P7" s="5"/>
      <c r="Q7" s="11"/>
      <c r="R7" s="11"/>
      <c r="S7" s="11">
        <f t="shared" si="0"/>
        <v>0</v>
      </c>
      <c r="T7" s="5"/>
      <c r="U7" s="5" t="s">
        <v>72</v>
      </c>
      <c r="V7" s="5"/>
    </row>
    <row r="8" spans="1:22" s="7" customFormat="1">
      <c r="A8" s="8"/>
      <c r="B8" s="6"/>
      <c r="C8" s="6"/>
      <c r="D8" s="5"/>
      <c r="E8" s="5"/>
      <c r="F8" s="5"/>
      <c r="G8" s="5"/>
      <c r="H8" s="5"/>
      <c r="I8" s="5"/>
      <c r="J8" s="5"/>
      <c r="K8" s="6"/>
      <c r="L8" s="6"/>
      <c r="M8" s="6"/>
      <c r="N8" s="6"/>
      <c r="O8" s="6"/>
      <c r="P8" s="5"/>
      <c r="Q8" s="11"/>
      <c r="R8" s="11"/>
      <c r="S8" s="11">
        <f t="shared" si="0"/>
        <v>0</v>
      </c>
      <c r="T8" s="5"/>
      <c r="U8" s="5"/>
      <c r="V8" s="5"/>
    </row>
    <row r="9" spans="1:22" s="7" customFormat="1">
      <c r="A9" s="8"/>
      <c r="B9" s="6"/>
      <c r="C9" s="6"/>
      <c r="D9" s="5"/>
      <c r="E9" s="5"/>
      <c r="F9" s="5"/>
      <c r="G9" s="5"/>
      <c r="H9" s="5"/>
      <c r="I9" s="5"/>
      <c r="J9" s="5"/>
      <c r="K9" s="6"/>
      <c r="L9" s="6"/>
      <c r="M9" s="6"/>
      <c r="N9" s="6"/>
      <c r="O9" s="6"/>
      <c r="P9" s="5"/>
      <c r="Q9" s="11"/>
      <c r="R9" s="11"/>
      <c r="S9" s="11">
        <f t="shared" si="0"/>
        <v>0</v>
      </c>
      <c r="T9" s="5"/>
      <c r="U9" s="5"/>
      <c r="V9" s="5"/>
    </row>
    <row r="10" spans="1:22">
      <c r="Q10" s="12" t="s">
        <v>61</v>
      </c>
      <c r="R10" s="12" t="s">
        <v>61</v>
      </c>
      <c r="S10" s="12" t="s">
        <v>62</v>
      </c>
      <c r="V10" s="12"/>
    </row>
    <row r="11" spans="1:22">
      <c r="E11" t="s">
        <v>61</v>
      </c>
      <c r="Q11" s="12">
        <f>SUM(Q4:Q10)</f>
        <v>0</v>
      </c>
      <c r="R11" s="12">
        <f>SUM(R4:R10)</f>
        <v>0</v>
      </c>
      <c r="S11" s="12">
        <f>SUM(S4:S10)</f>
        <v>0</v>
      </c>
      <c r="U11">
        <f>COUNTIF(U$4:U$10,V11)</f>
        <v>4</v>
      </c>
      <c r="V11" s="12" t="str">
        <f>+variabelen!C2</f>
        <v>groen</v>
      </c>
    </row>
    <row r="12" spans="1:22">
      <c r="D12" s="1" t="str">
        <f>+variabelen!A2</f>
        <v>Nieuw</v>
      </c>
      <c r="E12">
        <f t="shared" ref="E12:E18" si="1">COUNTIF(E$4:E$11,D12)</f>
        <v>1</v>
      </c>
      <c r="J12">
        <f>COUNTIF(J$4:J$11,K12)</f>
        <v>0</v>
      </c>
      <c r="K12" t="str">
        <f>+variabelen!H2</f>
        <v>veiligheid</v>
      </c>
      <c r="U12">
        <f t="shared" ref="U12:U13" si="2">COUNTIF(U$4:U$10,V12)</f>
        <v>0</v>
      </c>
      <c r="V12" s="12" t="str">
        <f>+variabelen!C3</f>
        <v>oranje</v>
      </c>
    </row>
    <row r="13" spans="1:22">
      <c r="D13" s="1" t="str">
        <f>+variabelen!A3</f>
        <v>Verrijken</v>
      </c>
      <c r="E13">
        <f t="shared" si="1"/>
        <v>1</v>
      </c>
      <c r="J13">
        <f t="shared" ref="J13:J16" si="3">COUNTIF(J$4:J$11,K13)</f>
        <v>0</v>
      </c>
      <c r="K13" t="str">
        <f>+variabelen!H3</f>
        <v>kwaliteit</v>
      </c>
      <c r="U13">
        <f t="shared" si="2"/>
        <v>0</v>
      </c>
      <c r="V13" s="12" t="str">
        <f>+variabelen!C4</f>
        <v>rood</v>
      </c>
    </row>
    <row r="14" spans="1:22">
      <c r="D14" s="1" t="str">
        <f>+variabelen!A4</f>
        <v>Realisatie</v>
      </c>
      <c r="E14">
        <f t="shared" si="1"/>
        <v>2</v>
      </c>
      <c r="J14">
        <f t="shared" si="3"/>
        <v>1</v>
      </c>
      <c r="K14" t="str">
        <f>+variabelen!H4</f>
        <v>doorlooptijd</v>
      </c>
    </row>
    <row r="15" spans="1:22">
      <c r="D15" s="1" t="str">
        <f>+variabelen!A5</f>
        <v>Afgerond</v>
      </c>
      <c r="E15">
        <f t="shared" si="1"/>
        <v>0</v>
      </c>
      <c r="J15">
        <f t="shared" si="3"/>
        <v>0</v>
      </c>
      <c r="K15" t="str">
        <f>+variabelen!H5</f>
        <v>kosten</v>
      </c>
    </row>
    <row r="16" spans="1:22">
      <c r="D16" s="1" t="str">
        <f>+variabelen!A6</f>
        <v>Afgewezen</v>
      </c>
      <c r="E16">
        <f t="shared" si="1"/>
        <v>0</v>
      </c>
      <c r="J16">
        <f t="shared" si="3"/>
        <v>3</v>
      </c>
      <c r="K16" t="str">
        <f>+variabelen!H6</f>
        <v>moraal</v>
      </c>
    </row>
    <row r="17" spans="4:5">
      <c r="D17" s="1" t="str">
        <f>+variabelen!A7</f>
        <v>In de wacht</v>
      </c>
      <c r="E17">
        <f t="shared" si="1"/>
        <v>0</v>
      </c>
    </row>
    <row r="18" spans="4:5">
      <c r="D18" s="1" t="str">
        <f>+variabelen!A8</f>
        <v>Gestopt</v>
      </c>
      <c r="E18">
        <f t="shared" si="1"/>
        <v>0</v>
      </c>
    </row>
    <row r="19" spans="4:5">
      <c r="D19" s="1"/>
    </row>
  </sheetData>
  <conditionalFormatting sqref="U4">
    <cfRule type="containsText" dxfId="14" priority="7" operator="containsText" text="rood">
      <formula>NOT(ISERROR(SEARCH("rood",U4)))</formula>
    </cfRule>
    <cfRule type="containsText" dxfId="13" priority="8" operator="containsText" text="oranje">
      <formula>NOT(ISERROR(SEARCH("oranje",U4)))</formula>
    </cfRule>
    <cfRule type="cellIs" dxfId="12" priority="9" operator="equal">
      <formula>"groen"</formula>
    </cfRule>
  </conditionalFormatting>
  <conditionalFormatting sqref="U8:U9">
    <cfRule type="containsText" dxfId="11" priority="4" operator="containsText" text="rood">
      <formula>NOT(ISERROR(SEARCH("rood",U8)))</formula>
    </cfRule>
    <cfRule type="containsText" dxfId="10" priority="5" operator="containsText" text="oranje">
      <formula>NOT(ISERROR(SEARCH("oranje",U8)))</formula>
    </cfRule>
    <cfRule type="cellIs" dxfId="9" priority="6" operator="equal">
      <formula>"groen"</formula>
    </cfRule>
  </conditionalFormatting>
  <conditionalFormatting sqref="U5:U7">
    <cfRule type="containsText" dxfId="8" priority="1" operator="containsText" text="rood">
      <formula>NOT(ISERROR(SEARCH("rood",U5)))</formula>
    </cfRule>
    <cfRule type="containsText" dxfId="7" priority="2" operator="containsText" text="oranje">
      <formula>NOT(ISERROR(SEARCH("oranje",U5)))</formula>
    </cfRule>
    <cfRule type="cellIs" dxfId="6" priority="3" operator="equal">
      <formula>"groen"</formula>
    </cfRule>
  </conditionalFormatting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variabelen!$A$2:$A$8</xm:f>
          </x14:formula1>
          <xm:sqref>E4:E10</xm:sqref>
        </x14:dataValidation>
        <x14:dataValidation type="list" allowBlank="1" showInputMessage="1" showErrorMessage="1">
          <x14:formula1>
            <xm:f>variabelen!$C$2:$C$4</xm:f>
          </x14:formula1>
          <xm:sqref>U4:U9</xm:sqref>
        </x14:dataValidation>
        <x14:dataValidation type="list" allowBlank="1" showInputMessage="1" showErrorMessage="1">
          <x14:formula1>
            <xm:f>variabelen!$H$2:$H$6</xm:f>
          </x14:formula1>
          <xm:sqref>J4:J9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N1" workbookViewId="0">
      <selection activeCell="X5" sqref="X5"/>
    </sheetView>
  </sheetViews>
  <sheetFormatPr baseColWidth="10" defaultRowHeight="15" x14ac:dyDescent="0"/>
  <cols>
    <col min="1" max="1" width="11.5" customWidth="1"/>
    <col min="2" max="2" width="40.6640625" customWidth="1"/>
    <col min="3" max="3" width="51.5" bestFit="1" customWidth="1"/>
    <col min="4" max="4" width="48.6640625" bestFit="1" customWidth="1"/>
    <col min="10" max="10" width="15.6640625" customWidth="1"/>
    <col min="11" max="11" width="37" customWidth="1"/>
    <col min="12" max="12" width="28" customWidth="1"/>
    <col min="13" max="13" width="30.5" customWidth="1"/>
    <col min="14" max="14" width="33.33203125" customWidth="1"/>
    <col min="15" max="15" width="30.5" customWidth="1"/>
    <col min="22" max="22" width="38" customWidth="1"/>
  </cols>
  <sheetData>
    <row r="1" spans="1:22">
      <c r="A1" s="4" t="s">
        <v>13</v>
      </c>
      <c r="B1" t="s">
        <v>120</v>
      </c>
    </row>
    <row r="2" spans="1:22" ht="27" customHeight="1">
      <c r="A2" s="30" t="s">
        <v>101</v>
      </c>
      <c r="B2" t="s">
        <v>111</v>
      </c>
    </row>
    <row r="3" spans="1:22" s="15" customFormat="1" ht="25" customHeight="1">
      <c r="A3" s="13" t="s">
        <v>63</v>
      </c>
      <c r="B3" s="14" t="s">
        <v>64</v>
      </c>
      <c r="C3" s="14" t="s">
        <v>14</v>
      </c>
      <c r="D3" s="14" t="s">
        <v>12</v>
      </c>
      <c r="E3" s="14" t="s">
        <v>23</v>
      </c>
      <c r="F3" s="14" t="s">
        <v>39</v>
      </c>
      <c r="G3" s="14" t="s">
        <v>35</v>
      </c>
      <c r="H3" s="14" t="s">
        <v>24</v>
      </c>
      <c r="I3" s="14" t="s">
        <v>25</v>
      </c>
      <c r="J3" s="14" t="s">
        <v>104</v>
      </c>
      <c r="K3" s="14" t="s">
        <v>26</v>
      </c>
      <c r="L3" s="14" t="s">
        <v>27</v>
      </c>
      <c r="M3" s="14" t="s">
        <v>57</v>
      </c>
      <c r="N3" s="14" t="s">
        <v>28</v>
      </c>
      <c r="O3" s="14" t="s">
        <v>29</v>
      </c>
      <c r="P3" s="14" t="s">
        <v>30</v>
      </c>
      <c r="Q3" s="14" t="s">
        <v>31</v>
      </c>
      <c r="R3" s="14" t="s">
        <v>32</v>
      </c>
      <c r="S3" s="14" t="s">
        <v>33</v>
      </c>
      <c r="T3" s="14" t="s">
        <v>34</v>
      </c>
      <c r="U3" s="13" t="s">
        <v>69</v>
      </c>
      <c r="V3" s="13" t="s">
        <v>70</v>
      </c>
    </row>
    <row r="4" spans="1:22" s="7" customFormat="1" ht="30">
      <c r="A4" s="8">
        <v>1</v>
      </c>
      <c r="B4" s="6" t="s">
        <v>112</v>
      </c>
      <c r="C4" s="6"/>
      <c r="D4" s="5"/>
      <c r="E4" s="5" t="s">
        <v>18</v>
      </c>
      <c r="F4" s="5"/>
      <c r="G4" s="5" t="s">
        <v>121</v>
      </c>
      <c r="H4" s="5"/>
      <c r="I4" s="5"/>
      <c r="J4" s="5" t="s">
        <v>99</v>
      </c>
      <c r="K4" s="6"/>
      <c r="L4" s="6"/>
      <c r="M4" s="6"/>
      <c r="N4" s="6"/>
      <c r="O4" s="6"/>
      <c r="P4" s="5"/>
      <c r="Q4" s="11"/>
      <c r="R4" s="11"/>
      <c r="S4" s="11">
        <f>+R4-Q4</f>
        <v>0</v>
      </c>
      <c r="T4" s="5"/>
      <c r="U4" s="5"/>
      <c r="V4" s="5"/>
    </row>
    <row r="5" spans="1:22" s="7" customFormat="1">
      <c r="A5" s="8">
        <v>2</v>
      </c>
      <c r="B5" s="6" t="s">
        <v>113</v>
      </c>
      <c r="C5" s="6"/>
      <c r="D5" s="5"/>
      <c r="E5" s="5" t="s">
        <v>16</v>
      </c>
      <c r="F5" s="5"/>
      <c r="G5" s="5"/>
      <c r="H5" s="9"/>
      <c r="I5" s="9"/>
      <c r="J5" s="5" t="s">
        <v>99</v>
      </c>
      <c r="K5" s="6"/>
      <c r="L5" s="6"/>
      <c r="M5" s="6"/>
      <c r="N5" s="6"/>
      <c r="O5" s="6"/>
      <c r="P5" s="6"/>
      <c r="Q5" s="11"/>
      <c r="R5" s="11"/>
      <c r="S5" s="11">
        <f>+R5-Q5</f>
        <v>0</v>
      </c>
      <c r="T5" s="10"/>
      <c r="U5" s="5"/>
      <c r="V5" s="5"/>
    </row>
    <row r="6" spans="1:22" s="7" customFormat="1">
      <c r="A6" s="8">
        <v>3</v>
      </c>
      <c r="B6" s="6"/>
      <c r="C6" s="6"/>
      <c r="D6" s="5"/>
      <c r="E6" s="5"/>
      <c r="F6" s="5"/>
      <c r="G6" s="5"/>
      <c r="H6" s="9"/>
      <c r="I6" s="9"/>
      <c r="J6" s="5"/>
      <c r="K6" s="6"/>
      <c r="L6" s="6"/>
      <c r="M6" s="6"/>
      <c r="N6" s="6"/>
      <c r="O6" s="6"/>
      <c r="P6" s="5"/>
      <c r="Q6" s="11"/>
      <c r="R6" s="11"/>
      <c r="S6" s="11">
        <f t="shared" ref="S6:S14" si="0">+R6-Q6</f>
        <v>0</v>
      </c>
      <c r="T6" s="10"/>
      <c r="U6" s="5"/>
      <c r="V6" s="5"/>
    </row>
    <row r="7" spans="1:22" s="7" customFormat="1">
      <c r="A7" s="8"/>
      <c r="B7" s="6"/>
      <c r="C7" s="6"/>
      <c r="D7" s="5"/>
      <c r="E7" s="5"/>
      <c r="F7" s="5"/>
      <c r="G7" s="5"/>
      <c r="H7" s="5"/>
      <c r="I7" s="5"/>
      <c r="J7" s="5"/>
      <c r="K7" s="6"/>
      <c r="L7" s="6"/>
      <c r="M7" s="6"/>
      <c r="N7" s="6"/>
      <c r="O7" s="6"/>
      <c r="P7" s="5"/>
      <c r="Q7" s="11"/>
      <c r="R7" s="11"/>
      <c r="S7" s="11">
        <f t="shared" si="0"/>
        <v>0</v>
      </c>
      <c r="T7" s="5"/>
      <c r="U7" s="5"/>
      <c r="V7" s="5"/>
    </row>
    <row r="8" spans="1:22" s="7" customFormat="1">
      <c r="A8" s="8"/>
      <c r="B8" s="6"/>
      <c r="C8" s="6"/>
      <c r="D8" s="5"/>
      <c r="E8" s="5"/>
      <c r="F8" s="5"/>
      <c r="G8" s="5"/>
      <c r="H8" s="5"/>
      <c r="I8" s="5"/>
      <c r="J8" s="5"/>
      <c r="K8" s="6"/>
      <c r="L8" s="6"/>
      <c r="M8" s="6"/>
      <c r="N8" s="6"/>
      <c r="O8" s="6"/>
      <c r="P8" s="5"/>
      <c r="Q8" s="11"/>
      <c r="R8" s="11"/>
      <c r="S8" s="11">
        <f t="shared" si="0"/>
        <v>0</v>
      </c>
      <c r="T8" s="5"/>
      <c r="U8" s="5"/>
      <c r="V8" s="5"/>
    </row>
    <row r="9" spans="1:22" s="7" customFormat="1">
      <c r="A9" s="8"/>
      <c r="B9" s="6"/>
      <c r="C9" s="6"/>
      <c r="D9" s="5"/>
      <c r="E9" s="5"/>
      <c r="F9" s="5"/>
      <c r="G9" s="5"/>
      <c r="H9" s="5"/>
      <c r="I9" s="5"/>
      <c r="J9" s="5"/>
      <c r="K9" s="6"/>
      <c r="L9" s="6"/>
      <c r="M9" s="6"/>
      <c r="N9" s="6"/>
      <c r="O9" s="6"/>
      <c r="P9" s="5"/>
      <c r="Q9" s="11"/>
      <c r="R9" s="11"/>
      <c r="S9" s="11">
        <f t="shared" si="0"/>
        <v>0</v>
      </c>
      <c r="T9" s="5"/>
      <c r="U9" s="5"/>
      <c r="V9" s="5"/>
    </row>
    <row r="10" spans="1:22" s="7" customFormat="1">
      <c r="A10" s="8"/>
      <c r="B10" s="6"/>
      <c r="C10" s="6"/>
      <c r="D10" s="5"/>
      <c r="E10" s="5"/>
      <c r="F10" s="5"/>
      <c r="G10" s="5"/>
      <c r="H10" s="5"/>
      <c r="I10" s="5"/>
      <c r="J10" s="5"/>
      <c r="K10" s="6"/>
      <c r="L10" s="6"/>
      <c r="M10" s="6"/>
      <c r="N10" s="6"/>
      <c r="O10" s="6"/>
      <c r="P10" s="5"/>
      <c r="Q10" s="11"/>
      <c r="R10" s="11"/>
      <c r="S10" s="11">
        <f t="shared" si="0"/>
        <v>0</v>
      </c>
      <c r="T10" s="5"/>
      <c r="U10" s="5"/>
      <c r="V10" s="5"/>
    </row>
    <row r="11" spans="1:22" s="7" customFormat="1">
      <c r="A11" s="8"/>
      <c r="B11" s="6"/>
      <c r="C11" s="6"/>
      <c r="D11" s="5"/>
      <c r="E11" s="5"/>
      <c r="F11" s="5"/>
      <c r="G11" s="5"/>
      <c r="H11" s="5"/>
      <c r="I11" s="5"/>
      <c r="J11" s="5"/>
      <c r="K11" s="6"/>
      <c r="L11" s="6"/>
      <c r="M11" s="6"/>
      <c r="N11" s="6"/>
      <c r="O11" s="6"/>
      <c r="P11" s="5"/>
      <c r="Q11" s="11"/>
      <c r="R11" s="11"/>
      <c r="S11" s="11">
        <f t="shared" si="0"/>
        <v>0</v>
      </c>
      <c r="T11" s="5"/>
      <c r="U11" s="5"/>
      <c r="V11" s="5"/>
    </row>
    <row r="12" spans="1:22" s="7" customFormat="1">
      <c r="A12" s="8"/>
      <c r="B12" s="6"/>
      <c r="C12" s="6"/>
      <c r="D12" s="5"/>
      <c r="E12" s="5"/>
      <c r="F12" s="5"/>
      <c r="G12" s="5"/>
      <c r="H12" s="5"/>
      <c r="I12" s="5"/>
      <c r="J12" s="5"/>
      <c r="K12" s="6"/>
      <c r="L12" s="6"/>
      <c r="M12" s="6"/>
      <c r="N12" s="6"/>
      <c r="O12" s="6"/>
      <c r="P12" s="5"/>
      <c r="Q12" s="11"/>
      <c r="R12" s="11"/>
      <c r="S12" s="11">
        <f t="shared" si="0"/>
        <v>0</v>
      </c>
      <c r="T12" s="5"/>
      <c r="U12" s="5"/>
      <c r="V12" s="5"/>
    </row>
    <row r="13" spans="1:22" s="7" customFormat="1">
      <c r="A13" s="8"/>
      <c r="B13" s="6"/>
      <c r="C13" s="6"/>
      <c r="D13" s="5"/>
      <c r="E13" s="5"/>
      <c r="F13" s="5"/>
      <c r="G13" s="5"/>
      <c r="H13" s="5"/>
      <c r="I13" s="5"/>
      <c r="J13" s="5"/>
      <c r="K13" s="6"/>
      <c r="L13" s="6"/>
      <c r="M13" s="6"/>
      <c r="N13" s="6"/>
      <c r="O13" s="6"/>
      <c r="P13" s="5"/>
      <c r="Q13" s="11"/>
      <c r="R13" s="11"/>
      <c r="S13" s="11">
        <f t="shared" si="0"/>
        <v>0</v>
      </c>
      <c r="T13" s="5"/>
      <c r="U13" s="5"/>
      <c r="V13" s="5"/>
    </row>
    <row r="14" spans="1:22" s="7" customFormat="1">
      <c r="A14" s="8"/>
      <c r="B14" s="6"/>
      <c r="C14" s="6"/>
      <c r="D14" s="5"/>
      <c r="E14" s="5"/>
      <c r="F14" s="5"/>
      <c r="G14" s="5"/>
      <c r="H14" s="5"/>
      <c r="I14" s="5"/>
      <c r="J14" s="5"/>
      <c r="K14" s="6"/>
      <c r="L14" s="6"/>
      <c r="M14" s="6"/>
      <c r="N14" s="6"/>
      <c r="O14" s="6"/>
      <c r="P14" s="5"/>
      <c r="Q14" s="11"/>
      <c r="R14" s="11"/>
      <c r="S14" s="11">
        <f t="shared" si="0"/>
        <v>0</v>
      </c>
      <c r="T14" s="5"/>
      <c r="U14" s="5"/>
      <c r="V14" s="5"/>
    </row>
    <row r="15" spans="1:22">
      <c r="Q15" s="12" t="s">
        <v>61</v>
      </c>
      <c r="R15" s="12" t="s">
        <v>61</v>
      </c>
      <c r="S15" s="12" t="s">
        <v>62</v>
      </c>
    </row>
    <row r="16" spans="1:22">
      <c r="E16" t="s">
        <v>61</v>
      </c>
      <c r="Q16" s="12">
        <f>SUM(Q4:Q15)</f>
        <v>0</v>
      </c>
      <c r="R16" s="12">
        <f t="shared" ref="R16:S16" si="1">SUM(R4:R15)</f>
        <v>0</v>
      </c>
      <c r="S16" s="12">
        <f t="shared" si="1"/>
        <v>0</v>
      </c>
      <c r="U16">
        <f>COUNTIF(U$4:U$15,V16)</f>
        <v>0</v>
      </c>
      <c r="V16" s="12" t="str">
        <f>+variabelen!C2</f>
        <v>groen</v>
      </c>
    </row>
    <row r="17" spans="4:22">
      <c r="D17" s="1" t="str">
        <f>+variabelen!A2</f>
        <v>Nieuw</v>
      </c>
      <c r="E17">
        <f>COUNTIF(E$4:E$16,D17)</f>
        <v>1</v>
      </c>
      <c r="J17">
        <f>COUNTIF(J$4:J$16,K17)</f>
        <v>0</v>
      </c>
      <c r="K17" t="str">
        <f>+variabelen!H2</f>
        <v>veiligheid</v>
      </c>
      <c r="U17">
        <f t="shared" ref="U17:U18" si="2">COUNTIF(U$4:U$15,V17)</f>
        <v>0</v>
      </c>
      <c r="V17" s="12" t="str">
        <f>+variabelen!C3</f>
        <v>oranje</v>
      </c>
    </row>
    <row r="18" spans="4:22">
      <c r="D18" s="1" t="str">
        <f>+variabelen!A3</f>
        <v>Verrijken</v>
      </c>
      <c r="E18">
        <f t="shared" ref="E18:E23" si="3">COUNTIF(E$4:E$16,D18)</f>
        <v>0</v>
      </c>
      <c r="J18">
        <f t="shared" ref="J18:J21" si="4">COUNTIF(J$4:J$16,K18)</f>
        <v>0</v>
      </c>
      <c r="K18" t="str">
        <f>+variabelen!H3</f>
        <v>kwaliteit</v>
      </c>
      <c r="U18">
        <f t="shared" si="2"/>
        <v>0</v>
      </c>
      <c r="V18" s="12" t="str">
        <f>+variabelen!C4</f>
        <v>rood</v>
      </c>
    </row>
    <row r="19" spans="4:22">
      <c r="D19" s="1" t="str">
        <f>+variabelen!A4</f>
        <v>Realisatie</v>
      </c>
      <c r="E19">
        <f t="shared" si="3"/>
        <v>1</v>
      </c>
      <c r="J19">
        <f t="shared" si="4"/>
        <v>0</v>
      </c>
      <c r="K19" t="str">
        <f>+variabelen!H4</f>
        <v>doorlooptijd</v>
      </c>
    </row>
    <row r="20" spans="4:22">
      <c r="D20" s="1" t="str">
        <f>+variabelen!A5</f>
        <v>Afgerond</v>
      </c>
      <c r="E20">
        <f t="shared" si="3"/>
        <v>0</v>
      </c>
      <c r="J20">
        <f t="shared" si="4"/>
        <v>2</v>
      </c>
      <c r="K20" t="str">
        <f>+variabelen!H5</f>
        <v>kosten</v>
      </c>
    </row>
    <row r="21" spans="4:22">
      <c r="D21" s="1" t="str">
        <f>+variabelen!A6</f>
        <v>Afgewezen</v>
      </c>
      <c r="E21">
        <f t="shared" si="3"/>
        <v>0</v>
      </c>
      <c r="J21">
        <f t="shared" si="4"/>
        <v>0</v>
      </c>
      <c r="K21" t="str">
        <f>+variabelen!H6</f>
        <v>moraal</v>
      </c>
    </row>
    <row r="22" spans="4:22">
      <c r="D22" s="1" t="str">
        <f>+variabelen!A7</f>
        <v>In de wacht</v>
      </c>
      <c r="E22">
        <f t="shared" si="3"/>
        <v>0</v>
      </c>
    </row>
    <row r="23" spans="4:22">
      <c r="D23" s="1" t="str">
        <f>+variabelen!A8</f>
        <v>Gestopt</v>
      </c>
      <c r="E23">
        <f t="shared" si="3"/>
        <v>0</v>
      </c>
    </row>
    <row r="24" spans="4:22">
      <c r="D24" s="1"/>
    </row>
  </sheetData>
  <conditionalFormatting sqref="U4">
    <cfRule type="containsText" dxfId="5" priority="4" operator="containsText" text="rood">
      <formula>NOT(ISERROR(SEARCH("rood",U4)))</formula>
    </cfRule>
    <cfRule type="containsText" dxfId="4" priority="5" operator="containsText" text="oranje">
      <formula>NOT(ISERROR(SEARCH("oranje",U4)))</formula>
    </cfRule>
    <cfRule type="cellIs" dxfId="3" priority="6" operator="equal">
      <formula>"groen"</formula>
    </cfRule>
  </conditionalFormatting>
  <conditionalFormatting sqref="U5:U14">
    <cfRule type="containsText" dxfId="2" priority="1" operator="containsText" text="rood">
      <formula>NOT(ISERROR(SEARCH("rood",U5)))</formula>
    </cfRule>
    <cfRule type="containsText" dxfId="1" priority="2" operator="containsText" text="oranje">
      <formula>NOT(ISERROR(SEARCH("oranje",U5)))</formula>
    </cfRule>
    <cfRule type="cellIs" dxfId="0" priority="3" operator="equal">
      <formula>"groen"</formula>
    </cfRule>
  </conditionalFormatting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variabelen!$A$2:$A$8</xm:f>
          </x14:formula1>
          <xm:sqref>E4:E15</xm:sqref>
        </x14:dataValidation>
        <x14:dataValidation type="list" allowBlank="1" showInputMessage="1" showErrorMessage="1">
          <x14:formula1>
            <xm:f>variabelen!$C$2:$C$4</xm:f>
          </x14:formula1>
          <xm:sqref>U4:U14</xm:sqref>
        </x14:dataValidation>
        <x14:dataValidation type="list" allowBlank="1" showInputMessage="1" showErrorMessage="1">
          <x14:formula1>
            <xm:f>variabelen!$H$2:$H$6</xm:f>
          </x14:formula1>
          <xm:sqref>J4:J14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P35" sqref="P35"/>
    </sheetView>
  </sheetViews>
  <sheetFormatPr baseColWidth="10" defaultRowHeight="15" x14ac:dyDescent="0"/>
  <cols>
    <col min="2" max="2" width="17.33203125" customWidth="1"/>
  </cols>
  <sheetData>
    <row r="1" spans="1:3">
      <c r="A1" s="2" t="s">
        <v>67</v>
      </c>
    </row>
    <row r="3" spans="1:3">
      <c r="A3">
        <v>1</v>
      </c>
      <c r="B3" t="s">
        <v>2</v>
      </c>
      <c r="C3" t="s">
        <v>0</v>
      </c>
    </row>
    <row r="4" spans="1:3">
      <c r="A4">
        <v>2</v>
      </c>
      <c r="B4" t="s">
        <v>1</v>
      </c>
      <c r="C4" t="s">
        <v>3</v>
      </c>
    </row>
    <row r="5" spans="1:3">
      <c r="A5">
        <v>3</v>
      </c>
      <c r="B5" t="s">
        <v>4</v>
      </c>
      <c r="C5" t="s">
        <v>5</v>
      </c>
    </row>
    <row r="9" spans="1:3">
      <c r="A9" s="2" t="s">
        <v>36</v>
      </c>
    </row>
    <row r="11" spans="1:3">
      <c r="A11" t="s">
        <v>37</v>
      </c>
      <c r="B11" t="s">
        <v>38</v>
      </c>
    </row>
    <row r="12" spans="1:3">
      <c r="A12" t="s">
        <v>40</v>
      </c>
      <c r="B12" t="s">
        <v>41</v>
      </c>
    </row>
    <row r="13" spans="1:3">
      <c r="A13" t="s">
        <v>42</v>
      </c>
      <c r="B13" t="s">
        <v>43</v>
      </c>
    </row>
    <row r="14" spans="1:3">
      <c r="A14" t="s">
        <v>44</v>
      </c>
      <c r="B14" t="s">
        <v>45</v>
      </c>
    </row>
    <row r="15" spans="1:3">
      <c r="A15" t="s">
        <v>46</v>
      </c>
      <c r="B15" t="s">
        <v>47</v>
      </c>
    </row>
    <row r="16" spans="1:3">
      <c r="A16" t="s">
        <v>48</v>
      </c>
      <c r="B16" t="s">
        <v>49</v>
      </c>
    </row>
    <row r="17" spans="1:15">
      <c r="A17" t="s">
        <v>50</v>
      </c>
      <c r="B17" t="s">
        <v>51</v>
      </c>
    </row>
    <row r="18" spans="1:15">
      <c r="A18" t="s">
        <v>52</v>
      </c>
      <c r="B18" t="s">
        <v>53</v>
      </c>
    </row>
    <row r="20" spans="1:15">
      <c r="A20" t="s">
        <v>54</v>
      </c>
      <c r="B20" t="s">
        <v>55</v>
      </c>
    </row>
    <row r="21" spans="1:15">
      <c r="B21" t="s">
        <v>56</v>
      </c>
    </row>
    <row r="22" spans="1:15">
      <c r="B22" t="s">
        <v>58</v>
      </c>
    </row>
    <row r="23" spans="1:15">
      <c r="B23" t="s">
        <v>59</v>
      </c>
    </row>
    <row r="24" spans="1:15">
      <c r="B24" t="s">
        <v>60</v>
      </c>
    </row>
    <row r="29" spans="1:15">
      <c r="K29" t="s">
        <v>66</v>
      </c>
      <c r="O29" s="16" t="s">
        <v>65</v>
      </c>
    </row>
  </sheetData>
  <hyperlinks>
    <hyperlink ref="O29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="130" zoomScaleNormal="130" zoomScalePageLayoutView="130" workbookViewId="0">
      <selection activeCell="A19" sqref="A19"/>
    </sheetView>
  </sheetViews>
  <sheetFormatPr baseColWidth="10" defaultRowHeight="15" x14ac:dyDescent="0"/>
  <cols>
    <col min="1" max="1" width="53.83203125" customWidth="1"/>
    <col min="2" max="2" width="80.1640625" customWidth="1"/>
  </cols>
  <sheetData>
    <row r="1" spans="1:2" ht="24" customHeight="1">
      <c r="A1" s="21" t="s">
        <v>6</v>
      </c>
      <c r="B1" s="6"/>
    </row>
    <row r="2" spans="1:2" ht="24" customHeight="1">
      <c r="A2" s="21"/>
      <c r="B2" s="3"/>
    </row>
    <row r="3" spans="1:2" ht="24" customHeight="1">
      <c r="A3" s="21" t="s">
        <v>7</v>
      </c>
      <c r="B3" s="3"/>
    </row>
    <row r="4" spans="1:2" ht="24" customHeight="1">
      <c r="A4" s="21" t="s">
        <v>8</v>
      </c>
      <c r="B4" s="3"/>
    </row>
    <row r="5" spans="1:2" ht="24" customHeight="1">
      <c r="A5" s="21"/>
      <c r="B5" s="3"/>
    </row>
    <row r="6" spans="1:2" ht="24" customHeight="1">
      <c r="A6" s="21" t="s">
        <v>9</v>
      </c>
      <c r="B6" s="20"/>
    </row>
    <row r="7" spans="1:2" ht="24" customHeight="1">
      <c r="A7" s="21"/>
      <c r="B7" s="3"/>
    </row>
    <row r="8" spans="1:2" ht="24" customHeight="1">
      <c r="A8" s="21" t="s">
        <v>10</v>
      </c>
      <c r="B8" s="3"/>
    </row>
    <row r="9" spans="1:2" ht="24" customHeight="1">
      <c r="A9" s="21"/>
      <c r="B9" s="3"/>
    </row>
    <row r="10" spans="1:2" ht="24" customHeight="1">
      <c r="A10" s="21" t="s">
        <v>11</v>
      </c>
      <c r="B10" s="6"/>
    </row>
    <row r="11" spans="1:2" ht="24" customHeight="1">
      <c r="A11" s="21"/>
      <c r="B11" s="3"/>
    </row>
    <row r="12" spans="1:2" ht="24" customHeight="1">
      <c r="A12" s="21" t="s">
        <v>14</v>
      </c>
      <c r="B12" s="3"/>
    </row>
    <row r="13" spans="1:2" ht="24" customHeight="1">
      <c r="A13" s="21"/>
      <c r="B13" s="3"/>
    </row>
    <row r="14" spans="1:2" ht="24" customHeight="1">
      <c r="A14" s="21" t="s">
        <v>12</v>
      </c>
      <c r="B14" s="3"/>
    </row>
    <row r="18" spans="1:1">
      <c r="A18" t="s">
        <v>99</v>
      </c>
    </row>
    <row r="19" spans="1:1">
      <c r="A19" t="s">
        <v>100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1" sqref="H1"/>
    </sheetView>
  </sheetViews>
  <sheetFormatPr baseColWidth="10" defaultRowHeight="15" x14ac:dyDescent="0"/>
  <sheetData>
    <row r="1" spans="1:8">
      <c r="A1" s="2" t="s">
        <v>15</v>
      </c>
      <c r="C1" s="2" t="s">
        <v>71</v>
      </c>
      <c r="H1" s="2" t="s">
        <v>105</v>
      </c>
    </row>
    <row r="2" spans="1:8">
      <c r="A2" t="s">
        <v>16</v>
      </c>
      <c r="C2" t="s">
        <v>72</v>
      </c>
      <c r="D2" t="s">
        <v>75</v>
      </c>
      <c r="H2" t="s">
        <v>106</v>
      </c>
    </row>
    <row r="3" spans="1:8">
      <c r="A3" t="s">
        <v>17</v>
      </c>
      <c r="C3" t="s">
        <v>73</v>
      </c>
      <c r="D3" t="s">
        <v>76</v>
      </c>
      <c r="H3" t="s">
        <v>107</v>
      </c>
    </row>
    <row r="4" spans="1:8">
      <c r="A4" t="s">
        <v>18</v>
      </c>
      <c r="C4" t="s">
        <v>74</v>
      </c>
      <c r="D4" t="s">
        <v>77</v>
      </c>
      <c r="H4" t="s">
        <v>108</v>
      </c>
    </row>
    <row r="5" spans="1:8">
      <c r="A5" t="s">
        <v>19</v>
      </c>
      <c r="H5" t="s">
        <v>99</v>
      </c>
    </row>
    <row r="6" spans="1:8">
      <c r="A6" t="s">
        <v>20</v>
      </c>
      <c r="H6" t="s">
        <v>109</v>
      </c>
    </row>
    <row r="7" spans="1:8">
      <c r="A7" t="s">
        <v>21</v>
      </c>
    </row>
    <row r="8" spans="1:8">
      <c r="A8" t="s">
        <v>22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E33" sqref="E33"/>
    </sheetView>
  </sheetViews>
  <sheetFormatPr baseColWidth="10" defaultRowHeight="15" x14ac:dyDescent="0"/>
  <cols>
    <col min="1" max="7" width="24.5" customWidth="1"/>
  </cols>
  <sheetData>
    <row r="1" spans="1:7">
      <c r="A1" t="s">
        <v>16</v>
      </c>
      <c r="B1" t="s">
        <v>17</v>
      </c>
      <c r="C1" t="s">
        <v>18</v>
      </c>
      <c r="D1" t="s">
        <v>19</v>
      </c>
      <c r="E1" t="s">
        <v>22</v>
      </c>
      <c r="F1" t="s">
        <v>115</v>
      </c>
      <c r="G1" t="s">
        <v>20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Dashboard</vt:lpstr>
      <vt:lpstr>Team A</vt:lpstr>
      <vt:lpstr>Team M</vt:lpstr>
      <vt:lpstr>Team H</vt:lpstr>
      <vt:lpstr>uitleg</vt:lpstr>
      <vt:lpstr>Indienen</vt:lpstr>
      <vt:lpstr>variabelen</vt:lpstr>
      <vt:lpstr>verbeterbord Team M</vt:lpstr>
    </vt:vector>
  </TitlesOfParts>
  <Manager/>
  <Company>Coimbee, toolbox continu verbeteren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Willem Nooij</dc:creator>
  <cp:keywords/>
  <dc:description/>
  <cp:lastModifiedBy>Willem Nooij</cp:lastModifiedBy>
  <cp:lastPrinted>2019-11-15T12:39:13Z</cp:lastPrinted>
  <dcterms:created xsi:type="dcterms:W3CDTF">2019-11-14T20:07:26Z</dcterms:created>
  <dcterms:modified xsi:type="dcterms:W3CDTF">2020-12-13T09:55:19Z</dcterms:modified>
  <cp:category/>
</cp:coreProperties>
</file>